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50" yWindow="570" windowWidth="15167" windowHeight="8621" activeTab="2"/>
  </bookViews>
  <sheets>
    <sheet name="1" sheetId="1" r:id="rId1"/>
    <sheet name="2" sheetId="2" r:id="rId2"/>
    <sheet name="3" sheetId="3" r:id="rId3"/>
    <sheet name="List1" sheetId="5" r:id="rId4"/>
  </sheets>
  <definedNames>
    <definedName name="_AMO_UniqueIdentifier" hidden="1">"'fb64ffb9-dd90-44fe-a203-72dc04bf50b6'"</definedName>
  </definedNames>
  <calcPr calcId="145621"/>
</workbook>
</file>

<file path=xl/sharedStrings.xml><?xml version="1.0" encoding="utf-8"?>
<sst xmlns="http://schemas.openxmlformats.org/spreadsheetml/2006/main" count="103" uniqueCount="63">
  <si>
    <t>POJ (ČNB) 20-04      Výkaz zisku a ztráty pojišťovny/zajišťovny podle účetní závěrky</t>
  </si>
  <si>
    <t>&lt; 1 &gt;  Technický účet k neživotnímu pojištění ~ VYPO20_11</t>
  </si>
  <si>
    <t>@</t>
  </si>
  <si>
    <t>Výsledek technického účtu k neživotnímu pojištění</t>
  </si>
  <si>
    <t>Zasloužené pojistné, očištěné od zajištění</t>
  </si>
  <si>
    <t>Předepsané pojistné, očištěné od zajištění</t>
  </si>
  <si>
    <t>Předepsané hrubé pojistné</t>
  </si>
  <si>
    <t>Pojistné postoupené zajišťovatelům</t>
  </si>
  <si>
    <t>Změna stavu rezervy na nezasloužené poj., očištěné od zajiš.</t>
  </si>
  <si>
    <t>Změna stavu hrubé výše rezervy na nezasloužené pojistné</t>
  </si>
  <si>
    <t>Změna stavu rezervy na nezasloužené pojistné, podíl zajišťo.</t>
  </si>
  <si>
    <t>Převedené výnosy z investic z netechnického účtu</t>
  </si>
  <si>
    <t>Ostatní technické výnosy, očištěné od zajištění</t>
  </si>
  <si>
    <t>Náklady na poj. pl. včetně změny TR,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</si>
  <si>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</si>
  <si>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</si>
  <si>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</si>
  <si>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poj. pl., očištěné od zajištění</t>
  </si>
  <si>
    <t>Změna stavu hrubé výše rezervy na pojistná plnění</t>
  </si>
  <si>
    <t>Změna stavu rezervy na pojistná plnění, podíl zajišťovatelů</t>
  </si>
  <si>
    <t>Změny stavu ostatních tech. rezerv, očištěné od zajištění</t>
  </si>
  <si>
    <t>Bonusy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</si>
  <si>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</si>
  <si>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</si>
  <si>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</si>
  <si>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</si>
  <si>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</si>
  <si>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Ostatní technické náklady, očištěné od zajištění</t>
  </si>
  <si>
    <t>Změna stavu vyrovnávací rezervy</t>
  </si>
  <si>
    <t>&lt; 2 &gt;  Technický účet k životnímu pojištění ~ VYPO20_12</t>
  </si>
  <si>
    <t>Výsledek technického účtu k životnímu pojištění</t>
  </si>
  <si>
    <t>Výnosy z investic</t>
  </si>
  <si>
    <t>Výnosy z podílů</t>
  </si>
  <si>
    <t>Výnosy z ostatních investic</t>
  </si>
  <si>
    <t>Výnosy z pozemků a staveb (nemovitosti)</t>
  </si>
  <si>
    <t>Výnosy z ostatních investic (mimo nemovitostí)</t>
  </si>
  <si>
    <t>Změny hodnoty investic - výnosy</t>
  </si>
  <si>
    <t>Výnosy z realizace investic</t>
  </si>
  <si>
    <t>Přírůstky hodnoty investic</t>
  </si>
  <si>
    <t>Změna stavu rezervy na životní pojištění, očištěná od zajiš.</t>
  </si>
  <si>
    <t>Změna stavu hrubé výše rezervy na životní pojištění</t>
  </si>
  <si>
    <t>Změna stavu rezervy na životní pojištění, podíl zajišťovatelů</t>
  </si>
  <si>
    <t>Změna stavu ostat. TR (mimo rez. živ. poj.), očiš. od zajiš.</t>
  </si>
  <si>
    <t>Náklady na investice</t>
  </si>
  <si>
    <t>Náklady na správu investic, včetně úroků</t>
  </si>
  <si>
    <t>Změna hodnoty investic - náklady</t>
  </si>
  <si>
    <t>Náklady spojené s realizací investic</t>
  </si>
  <si>
    <t>Úbytky hodnoty investic</t>
  </si>
  <si>
    <t>Převod výnosů z investic na netechnický účet</t>
  </si>
  <si>
    <t>&lt; 3 &gt;  Netechnický účet ~ VYPO20_21</t>
  </si>
  <si>
    <t>Zisk nebo ztráta za účetní období</t>
  </si>
  <si>
    <t>Zisk nebo ztráta z běžné činnosti po zdanění</t>
  </si>
  <si>
    <t>Převedené výnosy investic z technického účtu k živ.poj.</t>
  </si>
  <si>
    <t>Převod výnosů z investic na tech. účet k neživ. poj.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</si>
  <si>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</si>
  <si>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</si>
  <si>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</si>
  <si>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</si>
  <si>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</si>
  <si>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</si>
  <si>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</si>
  <si>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daně neuvedené v předcházejících položkách</t>
  </si>
  <si>
    <t>47116617 - Kooperativa pojišťovna, a.s., Vienna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</si>
</sst>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0" fillId="2" borderId="1">
      <alignment/>
      <protection/>
    </xf>
  </cellStyleXfs>
  <cellXfs count="18">
    <xf numFmtId="0" fontId="0" fillId="0" borderId="0" xfId="0"/>
    <xf numFmtId="0" fontId="2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/>
    <xf numFmtId="164" fontId="7" fillId="2" borderId="2" xfId="0" applyNumberFormat="1" applyFont="1" applyFill="1" applyBorder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/>
    <xf numFmtId="14" fontId="2" fillId="0" borderId="0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S_svetly_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5" zoomScaleNormal="85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C25" sqref="C25:C29"/>
    </sheetView>
  </sheetViews>
  <sheetFormatPr defaultColWidth="9.140625" defaultRowHeight="11.25" customHeight="1"/>
  <cols>
    <col min="1" max="1" width="52.8515625" style="0" customWidth="1" collapsed="1"/>
    <col min="2" max="2" width="4.8515625" style="0" customWidth="1" collapsed="1"/>
    <col min="3" max="3" width="17.8515625" style="0" customWidth="1" collapsed="1"/>
    <col min="4" max="4" width="15.7109375" style="0" bestFit="1" customWidth="1" collapsed="1"/>
    <col min="5" max="5" width="13.8515625" style="13" customWidth="1" collapsed="1"/>
    <col min="6" max="6" width="13.8515625" style="0" customWidth="1" collapsed="1"/>
  </cols>
  <sheetData>
    <row r="1" spans="1:6" ht="12.75" customHeight="1">
      <c r="A1" s="1" t="s">
        <v>0</v>
      </c>
      <c r="F1" s="17">
        <v>43100</v>
      </c>
    </row>
    <row r="2" spans="1:6" s="2" customFormat="1" ht="30.05" customHeight="1">
      <c r="A2" s="3" t="s">
        <v>62</v>
      </c>
      <c r="E2" s="15"/>
      <c r="F2" s="4"/>
    </row>
    <row r="3" spans="1:6" ht="12.75" customHeight="1">
      <c r="A3" s="5" t="s">
        <v>1</v>
      </c>
      <c r="F3" s="6"/>
    </row>
    <row r="4" spans="1:3" ht="12.75" customHeight="1">
      <c r="A4" s="7"/>
      <c r="B4" s="8" t="s">
        <v>2</v>
      </c>
      <c r="C4" s="9">
        <v>1</v>
      </c>
    </row>
    <row r="5" spans="1:5" ht="12.75" customHeight="1">
      <c r="A5" s="7" t="s">
        <v>3</v>
      </c>
      <c r="B5" s="9">
        <v>1</v>
      </c>
      <c r="C5" s="10">
        <f>C6+C13+C14+C15+C22+C23+C24+C29+C30</f>
        <v>1335326913.5300083</v>
      </c>
      <c r="E5" s="14"/>
    </row>
    <row r="6" spans="1:5" ht="12.75" customHeight="1">
      <c r="A6" s="7" t="s">
        <v>4</v>
      </c>
      <c r="B6" s="9">
        <v>2</v>
      </c>
      <c r="C6" s="10">
        <f>C7+C10</f>
        <v>19394679524.58</v>
      </c>
      <c r="E6" s="14"/>
    </row>
    <row r="7" spans="1:5" ht="12.75" customHeight="1">
      <c r="A7" s="7" t="s">
        <v>5</v>
      </c>
      <c r="B7" s="9">
        <v>3</v>
      </c>
      <c r="C7" s="10">
        <f>C8+C9</f>
        <v>19563704966.07</v>
      </c>
      <c r="E7" s="14"/>
    </row>
    <row r="8" spans="1:5" ht="12.75" customHeight="1">
      <c r="A8" s="7" t="s">
        <v>6</v>
      </c>
      <c r="B8" s="9">
        <v>4</v>
      </c>
      <c r="C8" s="11">
        <v>24921012853.949997</v>
      </c>
      <c r="E8" s="14"/>
    </row>
    <row r="9" spans="1:5" ht="12.75" customHeight="1">
      <c r="A9" s="7" t="s">
        <v>7</v>
      </c>
      <c r="B9" s="9">
        <v>5</v>
      </c>
      <c r="C9" s="11">
        <v>-5357307887.879999</v>
      </c>
      <c r="E9" s="14"/>
    </row>
    <row r="10" spans="1:5" ht="12.75" customHeight="1">
      <c r="A10" s="7" t="s">
        <v>8</v>
      </c>
      <c r="B10" s="9">
        <v>6</v>
      </c>
      <c r="C10" s="10">
        <f>C11+C12</f>
        <v>-169025441.48999926</v>
      </c>
      <c r="E10" s="14"/>
    </row>
    <row r="11" spans="1:5" ht="12.75" customHeight="1">
      <c r="A11" s="7" t="s">
        <v>9</v>
      </c>
      <c r="B11" s="9">
        <v>7</v>
      </c>
      <c r="C11" s="11">
        <v>-254913939.03999925</v>
      </c>
      <c r="E11" s="14"/>
    </row>
    <row r="12" spans="1:5" ht="12.75" customHeight="1">
      <c r="A12" s="7" t="s">
        <v>10</v>
      </c>
      <c r="B12" s="9">
        <v>8</v>
      </c>
      <c r="C12" s="11">
        <v>85888497.54999998</v>
      </c>
      <c r="E12" s="14"/>
    </row>
    <row r="13" spans="1:5" ht="12.75" customHeight="1">
      <c r="A13" s="7" t="s">
        <v>11</v>
      </c>
      <c r="B13" s="9">
        <v>9</v>
      </c>
      <c r="C13" s="10">
        <f>-3!C21</f>
        <v>1171002976.8700008</v>
      </c>
      <c r="E13" s="14"/>
    </row>
    <row r="14" spans="1:5" ht="12.75" customHeight="1">
      <c r="A14" s="7" t="s">
        <v>12</v>
      </c>
      <c r="B14" s="9">
        <v>10</v>
      </c>
      <c r="C14" s="11">
        <v>596588787.4</v>
      </c>
      <c r="E14" s="14"/>
    </row>
    <row r="15" spans="1:5" ht="12.75" customHeight="1">
      <c r="A15" s="7" t="s">
        <v>13</v>
      </c>
      <c r="B15" s="9">
        <v>11</v>
      </c>
      <c r="C15" s="10">
        <f>C16+C19</f>
        <v>-12815807622.399998</v>
      </c>
      <c r="E15" s="14"/>
    </row>
    <row r="16" spans="1:5" ht="12.75" customHeight="1">
      <c r="A16" s="7" t="s">
        <v>14</v>
      </c>
      <c r="B16" s="9">
        <v>12</v>
      </c>
      <c r="C16" s="10">
        <f>C17+C18</f>
        <v>-12852965335.119999</v>
      </c>
      <c r="E16" s="14"/>
    </row>
    <row r="17" spans="1:5" ht="12.75" customHeight="1">
      <c r="A17" s="7" t="s">
        <v>15</v>
      </c>
      <c r="B17" s="9">
        <v>13</v>
      </c>
      <c r="C17" s="11">
        <v>-15417203781.55</v>
      </c>
      <c r="E17" s="14"/>
    </row>
    <row r="18" spans="1:5" ht="12.75" customHeight="1">
      <c r="A18" s="7" t="s">
        <v>16</v>
      </c>
      <c r="B18" s="9">
        <v>14</v>
      </c>
      <c r="C18" s="11">
        <v>2564238446.4300003</v>
      </c>
      <c r="E18" s="14"/>
    </row>
    <row r="19" spans="1:5" ht="12.75" customHeight="1">
      <c r="A19" s="7" t="s">
        <v>17</v>
      </c>
      <c r="B19" s="9">
        <v>15</v>
      </c>
      <c r="C19" s="10">
        <f>C20+C21</f>
        <v>37157712.72000113</v>
      </c>
      <c r="E19" s="14"/>
    </row>
    <row r="20" spans="1:5" ht="12.75" customHeight="1">
      <c r="A20" s="7" t="s">
        <v>18</v>
      </c>
      <c r="B20" s="9">
        <v>16</v>
      </c>
      <c r="C20" s="11">
        <v>290257990.7200011</v>
      </c>
      <c r="E20" s="14"/>
    </row>
    <row r="21" spans="1:5" ht="12.75" customHeight="1">
      <c r="A21" s="7" t="s">
        <v>19</v>
      </c>
      <c r="B21" s="9">
        <v>17</v>
      </c>
      <c r="C21" s="11">
        <v>-253100277.99999997</v>
      </c>
      <c r="E21" s="14"/>
    </row>
    <row r="22" spans="1:5" ht="12.75" customHeight="1">
      <c r="A22" s="7" t="s">
        <v>20</v>
      </c>
      <c r="B22" s="9">
        <v>18</v>
      </c>
      <c r="C22" s="11">
        <v>103787169</v>
      </c>
      <c r="E22" s="14"/>
    </row>
    <row r="23" spans="1:5" ht="12.75" customHeight="1">
      <c r="A23" s="7" t="s">
        <v>21</v>
      </c>
      <c r="B23" s="9">
        <v>19</v>
      </c>
      <c r="C23" s="11">
        <v>-430307060.35</v>
      </c>
      <c r="E23" s="14"/>
    </row>
    <row r="24" spans="1:5" ht="12.75" customHeight="1">
      <c r="A24" s="7" t="s">
        <v>22</v>
      </c>
      <c r="B24" s="9">
        <v>20</v>
      </c>
      <c r="C24" s="10">
        <f>C25+C26+C27+C28</f>
        <v>-4150712656.29</v>
      </c>
      <c r="E24" s="14"/>
    </row>
    <row r="25" spans="1:5" ht="12.75" customHeight="1">
      <c r="A25" s="7" t="s">
        <v>23</v>
      </c>
      <c r="B25" s="9">
        <v>21</v>
      </c>
      <c r="C25" s="11">
        <v>-4592495272.57</v>
      </c>
      <c r="D25" s="16"/>
      <c r="E25" s="14"/>
    </row>
    <row r="26" spans="1:5" ht="12.75" customHeight="1">
      <c r="A26" s="7" t="s">
        <v>24</v>
      </c>
      <c r="B26" s="9">
        <v>22</v>
      </c>
      <c r="C26" s="11">
        <v>63788337.870000005</v>
      </c>
      <c r="D26" s="16"/>
      <c r="E26" s="14"/>
    </row>
    <row r="27" spans="1:5" ht="12.75" customHeight="1">
      <c r="A27" s="7" t="s">
        <v>25</v>
      </c>
      <c r="B27" s="9">
        <v>23</v>
      </c>
      <c r="C27" s="11">
        <v>-741061046.2</v>
      </c>
      <c r="D27" s="16"/>
      <c r="E27" s="14"/>
    </row>
    <row r="28" spans="1:6" ht="12.75" customHeight="1">
      <c r="A28" s="7" t="s">
        <v>26</v>
      </c>
      <c r="B28" s="9">
        <v>24</v>
      </c>
      <c r="C28" s="11">
        <v>1119055324.61</v>
      </c>
      <c r="D28" s="16"/>
      <c r="E28" s="14"/>
      <c r="F28" s="12"/>
    </row>
    <row r="29" spans="1:5" ht="12.75" customHeight="1">
      <c r="A29" s="7" t="s">
        <v>27</v>
      </c>
      <c r="B29" s="9">
        <v>25</v>
      </c>
      <c r="C29" s="11">
        <v>-2533904205.2799997</v>
      </c>
      <c r="D29" s="16"/>
      <c r="E29" s="14"/>
    </row>
    <row r="30" spans="1:5" ht="12.75" customHeight="1">
      <c r="A30" s="7" t="s">
        <v>28</v>
      </c>
      <c r="B30" s="9">
        <v>26</v>
      </c>
      <c r="C30" s="11"/>
      <c r="D30" s="16"/>
      <c r="E30" s="14"/>
    </row>
  </sheetData>
  <printOptions/>
  <pageMargins left="0.78740157480315" right="0.551181102362205" top="0.905511811023622" bottom="0.905511811023622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85" zoomScaleNormal="85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C41" sqref="C41:C45"/>
    </sheetView>
  </sheetViews>
  <sheetFormatPr defaultColWidth="9.140625" defaultRowHeight="11.25" customHeight="1"/>
  <cols>
    <col min="1" max="1" width="52.8515625" style="0" customWidth="1" collapsed="1"/>
    <col min="2" max="2" width="4.8515625" style="0" customWidth="1" collapsed="1"/>
    <col min="3" max="3" width="17.8515625" style="0" customWidth="1" collapsed="1"/>
    <col min="4" max="4" width="8.00390625" style="0" customWidth="1" collapsed="1"/>
    <col min="5" max="5" width="13.8515625" style="13" customWidth="1" collapsed="1"/>
    <col min="6" max="6" width="13.8515625" style="0" customWidth="1" collapsed="1"/>
  </cols>
  <sheetData>
    <row r="1" spans="1:6" ht="12.75" customHeight="1">
      <c r="A1" s="1" t="s">
        <v>0</v>
      </c>
      <c r="F1" s="17">
        <v>43100</v>
      </c>
    </row>
    <row r="3" spans="1:6" ht="12.75" customHeight="1">
      <c r="A3" s="5" t="s">
        <v>29</v>
      </c>
      <c r="F3" s="6"/>
    </row>
    <row r="4" spans="1:3" ht="12.75" customHeight="1">
      <c r="A4" s="7"/>
      <c r="B4" s="8" t="s">
        <v>2</v>
      </c>
      <c r="C4" s="9">
        <v>1</v>
      </c>
    </row>
    <row r="5" spans="1:5" ht="12.75" customHeight="1">
      <c r="A5" s="7" t="s">
        <v>30</v>
      </c>
      <c r="B5" s="9">
        <v>1</v>
      </c>
      <c r="C5" s="10">
        <f>C6+C13+C20+C21+C22+C29+C34+C35+C40+C44+C45+C46</f>
        <v>909119646.1900022</v>
      </c>
      <c r="E5" s="14"/>
    </row>
    <row r="6" spans="1:5" ht="12.75" customHeight="1">
      <c r="A6" s="7" t="s">
        <v>4</v>
      </c>
      <c r="B6" s="9">
        <v>2</v>
      </c>
      <c r="C6" s="10">
        <f>C7+C10</f>
        <v>7027122153.09</v>
      </c>
      <c r="E6" s="14"/>
    </row>
    <row r="7" spans="1:5" ht="12.75" customHeight="1">
      <c r="A7" s="7" t="s">
        <v>5</v>
      </c>
      <c r="B7" s="9">
        <v>3</v>
      </c>
      <c r="C7" s="10">
        <f>C8+C9</f>
        <v>7014159041.360001</v>
      </c>
      <c r="E7" s="14"/>
    </row>
    <row r="8" spans="1:5" ht="12.75" customHeight="1">
      <c r="A8" s="7" t="s">
        <v>6</v>
      </c>
      <c r="B8" s="9">
        <v>4</v>
      </c>
      <c r="C8" s="11">
        <v>7920914298.360001</v>
      </c>
      <c r="E8" s="14"/>
    </row>
    <row r="9" spans="1:5" ht="12.75" customHeight="1">
      <c r="A9" s="7" t="s">
        <v>7</v>
      </c>
      <c r="B9" s="9">
        <v>5</v>
      </c>
      <c r="C9" s="11">
        <v>-906755257</v>
      </c>
      <c r="E9" s="14"/>
    </row>
    <row r="10" spans="1:5" ht="12.75" customHeight="1">
      <c r="A10" s="7" t="s">
        <v>8</v>
      </c>
      <c r="B10" s="9">
        <v>6</v>
      </c>
      <c r="C10" s="10">
        <f>C11+C12</f>
        <v>12963111.73000001</v>
      </c>
      <c r="E10" s="14"/>
    </row>
    <row r="11" spans="1:5" ht="12.75" customHeight="1">
      <c r="A11" s="7" t="s">
        <v>9</v>
      </c>
      <c r="B11" s="9">
        <v>7</v>
      </c>
      <c r="C11" s="11">
        <v>12963111.73000001</v>
      </c>
      <c r="E11" s="14"/>
    </row>
    <row r="12" spans="1:5" ht="12.75" customHeight="1">
      <c r="A12" s="7" t="s">
        <v>10</v>
      </c>
      <c r="B12" s="9">
        <v>8</v>
      </c>
      <c r="C12" s="11">
        <v>0</v>
      </c>
      <c r="E12" s="14"/>
    </row>
    <row r="13" spans="1:5" ht="12.75" customHeight="1">
      <c r="A13" s="7" t="s">
        <v>31</v>
      </c>
      <c r="B13" s="9">
        <v>9</v>
      </c>
      <c r="C13" s="10">
        <f>C14+C15+C18+C19</f>
        <v>1326728432.4599998</v>
      </c>
      <c r="E13" s="14"/>
    </row>
    <row r="14" spans="1:5" ht="12.75" customHeight="1">
      <c r="A14" s="7" t="s">
        <v>32</v>
      </c>
      <c r="B14" s="9">
        <v>10</v>
      </c>
      <c r="C14" s="11">
        <v>15888954.69</v>
      </c>
      <c r="E14" s="14"/>
    </row>
    <row r="15" spans="1:5" ht="12.75" customHeight="1">
      <c r="A15" s="7" t="s">
        <v>33</v>
      </c>
      <c r="B15" s="9">
        <v>11</v>
      </c>
      <c r="C15" s="10">
        <f>C16+C17</f>
        <v>1134052043.87</v>
      </c>
      <c r="E15" s="14"/>
    </row>
    <row r="16" spans="1:5" ht="12.75" customHeight="1">
      <c r="A16" s="7" t="s">
        <v>34</v>
      </c>
      <c r="B16" s="9">
        <v>12</v>
      </c>
      <c r="C16" s="11">
        <v>1331360</v>
      </c>
      <c r="E16" s="14"/>
    </row>
    <row r="17" spans="1:5" ht="12.75" customHeight="1">
      <c r="A17" s="7" t="s">
        <v>35</v>
      </c>
      <c r="B17" s="9">
        <v>13</v>
      </c>
      <c r="C17" s="11">
        <v>1132720683.87</v>
      </c>
      <c r="E17" s="14"/>
    </row>
    <row r="18" spans="1:5" ht="12.75" customHeight="1">
      <c r="A18" s="7" t="s">
        <v>36</v>
      </c>
      <c r="B18" s="9">
        <v>14</v>
      </c>
      <c r="C18" s="11">
        <v>14676515.86</v>
      </c>
      <c r="E18" s="14"/>
    </row>
    <row r="19" spans="1:5" ht="12.75" customHeight="1">
      <c r="A19" s="7" t="s">
        <v>37</v>
      </c>
      <c r="B19" s="9">
        <v>15</v>
      </c>
      <c r="C19" s="11">
        <v>162110918.04</v>
      </c>
      <c r="E19" s="14"/>
    </row>
    <row r="20" spans="1:5" ht="12.75" customHeight="1">
      <c r="A20" s="7" t="s">
        <v>38</v>
      </c>
      <c r="B20" s="9">
        <v>16</v>
      </c>
      <c r="C20" s="11">
        <v>354593229.99</v>
      </c>
      <c r="E20" s="14"/>
    </row>
    <row r="21" spans="1:5" ht="12.75" customHeight="1">
      <c r="A21" s="7" t="s">
        <v>12</v>
      </c>
      <c r="B21" s="9">
        <v>17</v>
      </c>
      <c r="C21" s="11">
        <v>376492689.3399999</v>
      </c>
      <c r="E21" s="14"/>
    </row>
    <row r="22" spans="1:5" ht="12.75" customHeight="1">
      <c r="A22" s="7" t="s">
        <v>13</v>
      </c>
      <c r="B22" s="9">
        <v>18</v>
      </c>
      <c r="C22" s="10">
        <f>C23+C26</f>
        <v>-5480005256.369999</v>
      </c>
      <c r="E22" s="14"/>
    </row>
    <row r="23" spans="1:5" ht="12.75" customHeight="1">
      <c r="A23" s="7" t="s">
        <v>14</v>
      </c>
      <c r="B23" s="9">
        <v>19</v>
      </c>
      <c r="C23" s="10">
        <f>C24+C25</f>
        <v>-5447272875.66</v>
      </c>
      <c r="E23" s="14"/>
    </row>
    <row r="24" spans="1:5" ht="12.75" customHeight="1">
      <c r="A24" s="7" t="s">
        <v>15</v>
      </c>
      <c r="B24" s="9">
        <v>20</v>
      </c>
      <c r="C24" s="11">
        <v>-5810091094.66</v>
      </c>
      <c r="E24" s="14"/>
    </row>
    <row r="25" spans="1:5" ht="12.75" customHeight="1">
      <c r="A25" s="7" t="s">
        <v>16</v>
      </c>
      <c r="B25" s="9">
        <v>21</v>
      </c>
      <c r="C25" s="11">
        <v>362818219</v>
      </c>
      <c r="E25" s="14"/>
    </row>
    <row r="26" spans="1:5" ht="12.75" customHeight="1">
      <c r="A26" s="7" t="s">
        <v>17</v>
      </c>
      <c r="B26" s="9">
        <v>22</v>
      </c>
      <c r="C26" s="10">
        <f>C27+C28</f>
        <v>-32732380.709999543</v>
      </c>
      <c r="E26" s="14"/>
    </row>
    <row r="27" spans="1:5" ht="12.75" customHeight="1">
      <c r="A27" s="7" t="s">
        <v>18</v>
      </c>
      <c r="B27" s="9">
        <v>23</v>
      </c>
      <c r="C27" s="11">
        <v>-27685498.709999543</v>
      </c>
      <c r="E27" s="14"/>
    </row>
    <row r="28" spans="1:5" ht="12.75" customHeight="1">
      <c r="A28" s="7" t="s">
        <v>19</v>
      </c>
      <c r="B28" s="9">
        <v>24</v>
      </c>
      <c r="C28" s="11">
        <v>-5046882</v>
      </c>
      <c r="E28" s="14"/>
    </row>
    <row r="29" spans="1:5" ht="12.75" customHeight="1">
      <c r="A29" s="7" t="s">
        <v>20</v>
      </c>
      <c r="B29" s="9">
        <v>25</v>
      </c>
      <c r="C29" s="10">
        <f>C30+C33</f>
        <v>-594028324.6300001</v>
      </c>
      <c r="E29" s="14"/>
    </row>
    <row r="30" spans="1:5" ht="12.75" customHeight="1">
      <c r="A30" s="7" t="s">
        <v>39</v>
      </c>
      <c r="B30" s="9">
        <v>26</v>
      </c>
      <c r="C30" s="10">
        <f>C31+C32</f>
        <v>572704580</v>
      </c>
      <c r="E30" s="14"/>
    </row>
    <row r="31" spans="1:5" ht="12.75" customHeight="1">
      <c r="A31" s="7" t="s">
        <v>40</v>
      </c>
      <c r="B31" s="9">
        <v>27</v>
      </c>
      <c r="C31" s="11">
        <v>572704580</v>
      </c>
      <c r="E31" s="14"/>
    </row>
    <row r="32" spans="1:5" ht="12.75" customHeight="1">
      <c r="A32" s="7" t="s">
        <v>41</v>
      </c>
      <c r="B32" s="9">
        <v>28</v>
      </c>
      <c r="C32" s="11">
        <v>0</v>
      </c>
      <c r="E32" s="14"/>
    </row>
    <row r="33" spans="1:5" ht="12.75" customHeight="1">
      <c r="A33" s="7" t="s">
        <v>42</v>
      </c>
      <c r="B33" s="9">
        <v>29</v>
      </c>
      <c r="C33" s="11">
        <v>-1166732904.63</v>
      </c>
      <c r="E33" s="14"/>
    </row>
    <row r="34" spans="1:5" ht="12.75" customHeight="1">
      <c r="A34" s="7" t="s">
        <v>21</v>
      </c>
      <c r="B34" s="9">
        <v>30</v>
      </c>
      <c r="C34" s="11">
        <v>22234167</v>
      </c>
      <c r="E34" s="14"/>
    </row>
    <row r="35" spans="1:5" ht="12.75" customHeight="1">
      <c r="A35" s="7" t="s">
        <v>22</v>
      </c>
      <c r="B35" s="9">
        <v>31</v>
      </c>
      <c r="C35" s="10">
        <f>C36+C37+C38+C39</f>
        <v>-1687907586.4099998</v>
      </c>
      <c r="E35" s="14"/>
    </row>
    <row r="36" spans="1:5" ht="12.75" customHeight="1">
      <c r="A36" s="7" t="s">
        <v>23</v>
      </c>
      <c r="B36" s="9">
        <v>32</v>
      </c>
      <c r="C36" s="11">
        <v>-1645575415.96</v>
      </c>
      <c r="E36" s="14"/>
    </row>
    <row r="37" spans="1:5" ht="12.75" customHeight="1">
      <c r="A37" s="7" t="s">
        <v>24</v>
      </c>
      <c r="B37" s="9">
        <v>33</v>
      </c>
      <c r="C37" s="11">
        <v>-337159966</v>
      </c>
      <c r="E37" s="14"/>
    </row>
    <row r="38" spans="1:5" ht="12.75" customHeight="1">
      <c r="A38" s="7" t="s">
        <v>25</v>
      </c>
      <c r="B38" s="9">
        <v>34</v>
      </c>
      <c r="C38" s="11">
        <v>-222556905.45</v>
      </c>
      <c r="E38" s="14"/>
    </row>
    <row r="39" spans="1:5" ht="12.75" customHeight="1">
      <c r="A39" s="7" t="s">
        <v>26</v>
      </c>
      <c r="B39" s="9">
        <v>35</v>
      </c>
      <c r="C39" s="11">
        <v>517384701</v>
      </c>
      <c r="E39" s="14"/>
    </row>
    <row r="40" spans="1:6" ht="12.75" customHeight="1">
      <c r="A40" s="7" t="s">
        <v>43</v>
      </c>
      <c r="B40" s="9">
        <v>36</v>
      </c>
      <c r="C40" s="10">
        <f>C41+C42+C43</f>
        <v>-254502259.43</v>
      </c>
      <c r="E40" s="14"/>
      <c r="F40" s="12"/>
    </row>
    <row r="41" spans="1:5" ht="12.75" customHeight="1">
      <c r="A41" s="7" t="s">
        <v>44</v>
      </c>
      <c r="B41" s="9">
        <v>37</v>
      </c>
      <c r="C41" s="11">
        <v>-54033404.089999996</v>
      </c>
      <c r="E41" s="14"/>
    </row>
    <row r="42" spans="1:5" ht="12.75" customHeight="1">
      <c r="A42" s="7" t="s">
        <v>45</v>
      </c>
      <c r="B42" s="9">
        <v>38</v>
      </c>
      <c r="C42" s="11">
        <v>-45747919.65</v>
      </c>
      <c r="E42" s="14"/>
    </row>
    <row r="43" spans="1:5" ht="12.75" customHeight="1">
      <c r="A43" s="7" t="s">
        <v>46</v>
      </c>
      <c r="B43" s="9">
        <v>39</v>
      </c>
      <c r="C43" s="11">
        <v>-154720935.69</v>
      </c>
      <c r="E43" s="14"/>
    </row>
    <row r="44" spans="1:5" ht="12.75" customHeight="1">
      <c r="A44" s="7" t="s">
        <v>47</v>
      </c>
      <c r="B44" s="9">
        <v>40</v>
      </c>
      <c r="C44" s="11">
        <v>-79335654.92</v>
      </c>
      <c r="E44" s="14"/>
    </row>
    <row r="45" spans="1:5" ht="12.75" customHeight="1">
      <c r="A45" s="7" t="s">
        <v>27</v>
      </c>
      <c r="B45" s="9">
        <v>41</v>
      </c>
      <c r="C45" s="11">
        <v>-102271943.93</v>
      </c>
      <c r="E45" s="14"/>
    </row>
    <row r="46" spans="1:5" ht="12.75" customHeight="1">
      <c r="A46" s="7" t="s">
        <v>48</v>
      </c>
      <c r="B46" s="9">
        <v>42</v>
      </c>
      <c r="C46" s="10">
        <f>-3!C16</f>
        <v>0</v>
      </c>
      <c r="E46" s="14"/>
    </row>
  </sheetData>
  <printOptions/>
  <pageMargins left="0.78740157480315" right="0.551181102362205" top="0.905511811023622" bottom="0.905511811023622" header="0.511811023622047" footer="0.51181102362204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A5" sqref="A5"/>
    </sheetView>
  </sheetViews>
  <sheetFormatPr defaultColWidth="9.140625" defaultRowHeight="11.25" customHeight="1"/>
  <cols>
    <col min="1" max="1" width="47.7109375" style="0" customWidth="1" collapsed="1"/>
    <col min="2" max="2" width="4.8515625" style="0" customWidth="1" collapsed="1"/>
    <col min="3" max="3" width="17.8515625" style="0" customWidth="1" collapsed="1"/>
    <col min="4" max="4" width="8.00390625" style="0" customWidth="1" collapsed="1"/>
    <col min="5" max="5" width="13.8515625" style="13" customWidth="1" collapsed="1"/>
    <col min="6" max="6" width="13.8515625" style="0" customWidth="1" collapsed="1"/>
  </cols>
  <sheetData>
    <row r="1" spans="1:6" ht="12.75" customHeight="1">
      <c r="A1" s="1" t="s">
        <v>0</v>
      </c>
      <c r="F1" s="17">
        <v>43100</v>
      </c>
    </row>
    <row r="3" spans="1:6" ht="12.75" customHeight="1">
      <c r="A3" s="5" t="s">
        <v>49</v>
      </c>
      <c r="F3" s="6"/>
    </row>
    <row r="4" spans="1:3" ht="12.75" customHeight="1">
      <c r="A4" s="7"/>
      <c r="B4" s="8" t="s">
        <v>2</v>
      </c>
      <c r="C4" s="9">
        <v>1</v>
      </c>
    </row>
    <row r="5" spans="1:5" ht="12.75" customHeight="1">
      <c r="A5" s="7" t="s">
        <v>50</v>
      </c>
      <c r="B5" s="9">
        <v>1</v>
      </c>
      <c r="C5" s="10">
        <f>C6+C25+C28+C29</f>
        <v>1932826141.8900106</v>
      </c>
      <c r="E5" s="14"/>
    </row>
    <row r="6" spans="1:5" ht="12.75" customHeight="1">
      <c r="A6" s="7" t="s">
        <v>51</v>
      </c>
      <c r="B6" s="9">
        <v>2</v>
      </c>
      <c r="C6" s="10">
        <f>C7+C8+C9+C16+C17+C21+C22+C23+C24</f>
        <v>1934734730.1500106</v>
      </c>
      <c r="E6" s="14"/>
    </row>
    <row r="7" spans="1:5" ht="12.75" customHeight="1">
      <c r="A7" s="7" t="s">
        <v>3</v>
      </c>
      <c r="B7" s="9">
        <v>3</v>
      </c>
      <c r="C7" s="11">
        <f>1!C5</f>
        <v>1335326913.5300083</v>
      </c>
      <c r="E7" s="14"/>
    </row>
    <row r="8" spans="1:5" ht="12.75" customHeight="1">
      <c r="A8" s="7" t="s">
        <v>30</v>
      </c>
      <c r="B8" s="9">
        <v>4</v>
      </c>
      <c r="C8" s="10">
        <f>2!C5</f>
        <v>909119646.1900022</v>
      </c>
      <c r="E8" s="14"/>
    </row>
    <row r="9" spans="1:5" ht="12.75" customHeight="1">
      <c r="A9" s="7" t="s">
        <v>31</v>
      </c>
      <c r="B9" s="9">
        <v>5</v>
      </c>
      <c r="C9" s="10">
        <f>C10+C11+C14+C15</f>
        <v>4327982027.89</v>
      </c>
      <c r="E9" s="14"/>
    </row>
    <row r="10" spans="1:5" ht="12.75" customHeight="1">
      <c r="A10" s="7" t="s">
        <v>32</v>
      </c>
      <c r="B10" s="9">
        <v>6</v>
      </c>
      <c r="C10" s="11">
        <v>630538227.83</v>
      </c>
      <c r="E10" s="14"/>
    </row>
    <row r="11" spans="1:5" ht="12.75" customHeight="1">
      <c r="A11" s="7" t="s">
        <v>33</v>
      </c>
      <c r="B11" s="9">
        <v>7</v>
      </c>
      <c r="C11" s="10">
        <f>C12+C13</f>
        <v>485965820.28</v>
      </c>
      <c r="E11" s="14"/>
    </row>
    <row r="12" spans="1:5" ht="12.75" customHeight="1">
      <c r="A12" s="7" t="s">
        <v>34</v>
      </c>
      <c r="B12" s="9">
        <v>8</v>
      </c>
      <c r="C12" s="11">
        <v>85746780.5</v>
      </c>
      <c r="E12" s="14"/>
    </row>
    <row r="13" spans="1:5" ht="12.75" customHeight="1">
      <c r="A13" s="7" t="s">
        <v>35</v>
      </c>
      <c r="B13" s="9">
        <v>9</v>
      </c>
      <c r="C13" s="11">
        <v>400219039.78</v>
      </c>
      <c r="E13" s="14"/>
    </row>
    <row r="14" spans="1:5" ht="12.75" customHeight="1">
      <c r="A14" s="7" t="s">
        <v>36</v>
      </c>
      <c r="B14" s="9">
        <v>10</v>
      </c>
      <c r="C14" s="11">
        <v>306248706.19</v>
      </c>
      <c r="E14" s="14"/>
    </row>
    <row r="15" spans="1:5" ht="12.75" customHeight="1">
      <c r="A15" s="7" t="s">
        <v>37</v>
      </c>
      <c r="B15" s="9">
        <v>11</v>
      </c>
      <c r="C15" s="11">
        <v>2905229273.59</v>
      </c>
      <c r="E15" s="14"/>
    </row>
    <row r="16" spans="1:5" ht="12.75" customHeight="1">
      <c r="A16" s="7" t="s">
        <v>52</v>
      </c>
      <c r="B16" s="9">
        <v>12</v>
      </c>
      <c r="C16" s="11"/>
      <c r="E16" s="14"/>
    </row>
    <row r="17" spans="1:5" ht="12.75" customHeight="1">
      <c r="A17" s="7" t="s">
        <v>43</v>
      </c>
      <c r="B17" s="9">
        <v>13</v>
      </c>
      <c r="C17" s="10">
        <f>C18+C19+C20</f>
        <v>-3156979051.0199995</v>
      </c>
      <c r="E17" s="14"/>
    </row>
    <row r="18" spans="1:5" ht="12.75" customHeight="1">
      <c r="A18" s="7" t="s">
        <v>44</v>
      </c>
      <c r="B18" s="9">
        <v>14</v>
      </c>
      <c r="C18" s="11">
        <v>-159347678.57</v>
      </c>
      <c r="E18" s="14"/>
    </row>
    <row r="19" spans="1:5" ht="12.75" customHeight="1">
      <c r="A19" s="7" t="s">
        <v>45</v>
      </c>
      <c r="B19" s="9">
        <v>15</v>
      </c>
      <c r="C19" s="11">
        <v>-244560615.13</v>
      </c>
      <c r="E19" s="14"/>
    </row>
    <row r="20" spans="1:5" ht="12.75" customHeight="1">
      <c r="A20" s="7" t="s">
        <v>46</v>
      </c>
      <c r="B20" s="9">
        <v>16</v>
      </c>
      <c r="C20" s="11">
        <v>-2753070757.3199997</v>
      </c>
      <c r="E20" s="14"/>
    </row>
    <row r="21" spans="1:5" ht="12.75" customHeight="1">
      <c r="A21" s="7" t="s">
        <v>53</v>
      </c>
      <c r="B21" s="9">
        <v>17</v>
      </c>
      <c r="C21" s="11">
        <v>-1171002976.8700008</v>
      </c>
      <c r="E21" s="14"/>
    </row>
    <row r="22" spans="1:5" ht="12.75" customHeight="1">
      <c r="A22" s="7" t="s">
        <v>54</v>
      </c>
      <c r="B22" s="9">
        <v>18</v>
      </c>
      <c r="C22" s="11">
        <v>19326761.29</v>
      </c>
      <c r="E22" s="14"/>
    </row>
    <row r="23" spans="1:5" ht="12.75" customHeight="1">
      <c r="A23" s="7" t="s">
        <v>55</v>
      </c>
      <c r="B23" s="9">
        <v>19</v>
      </c>
      <c r="C23" s="11">
        <v>-47426885.32</v>
      </c>
      <c r="E23" s="14"/>
    </row>
    <row r="24" spans="1:5" ht="12.75" customHeight="1">
      <c r="A24" s="7" t="s">
        <v>56</v>
      </c>
      <c r="B24" s="9">
        <v>20</v>
      </c>
      <c r="C24" s="11">
        <v>-281611705.54</v>
      </c>
      <c r="E24" s="14"/>
    </row>
    <row r="25" spans="1:5" ht="12.75" customHeight="1">
      <c r="A25" s="7" t="s">
        <v>57</v>
      </c>
      <c r="B25" s="9">
        <v>21</v>
      </c>
      <c r="C25" s="10">
        <f>C26+C27</f>
        <v>0</v>
      </c>
      <c r="E25" s="14"/>
    </row>
    <row r="26" spans="1:5" ht="12.75" customHeight="1">
      <c r="A26" s="7" t="s">
        <v>58</v>
      </c>
      <c r="B26" s="9">
        <v>22</v>
      </c>
      <c r="C26" s="11">
        <v>0</v>
      </c>
      <c r="E26" s="14"/>
    </row>
    <row r="27" spans="1:5" ht="12.75" customHeight="1">
      <c r="A27" s="7" t="s">
        <v>59</v>
      </c>
      <c r="B27" s="9">
        <v>23</v>
      </c>
      <c r="C27" s="11">
        <v>0</v>
      </c>
      <c r="E27" s="14"/>
    </row>
    <row r="28" spans="1:5" ht="12.75" customHeight="1">
      <c r="A28" s="7" t="s">
        <v>60</v>
      </c>
      <c r="B28" s="9">
        <v>24</v>
      </c>
      <c r="C28" s="11">
        <v>0</v>
      </c>
      <c r="E28" s="14"/>
    </row>
    <row r="29" spans="1:5" ht="12.75" customHeight="1">
      <c r="A29" s="7" t="s">
        <v>61</v>
      </c>
      <c r="B29" s="9">
        <v>25</v>
      </c>
      <c r="C29" s="11">
        <v>-1908588.26</v>
      </c>
      <c r="E29" s="14"/>
    </row>
  </sheetData>
  <printOptions/>
  <pageMargins left="0.78740157480315" right="0.551181102362205" top="0.905511811023622" bottom="0.905511811023622" header="0.511811023622047" footer="0.511811023622047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ZAM\mondracek</dc:creator>
  <cp:keywords/>
  <dc:description/>
  <cp:lastModifiedBy>Ondráček Milan</cp:lastModifiedBy>
  <dcterms:created xsi:type="dcterms:W3CDTF">2016-12-14T14:44:20Z</dcterms:created>
  <dcterms:modified xsi:type="dcterms:W3CDTF">2018-01-29T14:25:43Z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