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igcz.sharepoint.com/sites/VIGCZKUPCVkaznictv-NB-KOOP/Shared Documents/ČNB - KOOP/ÚPC - pracovní/2024/2024_Q1/proWEB/"/>
    </mc:Choice>
  </mc:AlternateContent>
  <xr:revisionPtr revIDLastSave="4" documentId="11_E48AA9A30A4BDA776D830DA5319DC4D275BCE542" xr6:coauthVersionLast="47" xr6:coauthVersionMax="47" xr10:uidLastSave="{078CEA09-359D-4D6E-A8DA-C253D56761FB}"/>
  <bookViews>
    <workbookView xWindow="-108" yWindow="-108" windowWidth="23256" windowHeight="12576" xr2:uid="{00000000-000D-0000-FFFF-FFFF00000000}"/>
  </bookViews>
  <sheets>
    <sheet name="VYPO20_11" sheetId="1" r:id="rId1"/>
    <sheet name="VYPO20_12" sheetId="2" r:id="rId2"/>
    <sheet name="VYPO20_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3" l="1"/>
  <c r="D19" i="3"/>
  <c r="D13" i="3"/>
  <c r="D11" i="3" s="1"/>
  <c r="D8" i="3" s="1"/>
  <c r="D7" i="3" s="1"/>
  <c r="D48" i="2"/>
  <c r="D42" i="2"/>
  <c r="D37" i="2"/>
  <c r="D32" i="2"/>
  <c r="D31" i="2" s="1"/>
  <c r="D28" i="2"/>
  <c r="D25" i="2"/>
  <c r="D24" i="2" s="1"/>
  <c r="D17" i="2"/>
  <c r="D15" i="2"/>
  <c r="D12" i="2"/>
  <c r="D9" i="2"/>
  <c r="D8" i="2" s="1"/>
  <c r="D7" i="2" s="1"/>
  <c r="D26" i="1"/>
  <c r="D21" i="1"/>
  <c r="D18" i="1"/>
  <c r="D17" i="1"/>
  <c r="D15" i="1"/>
  <c r="D12" i="1"/>
  <c r="D9" i="1"/>
  <c r="D8" i="1" s="1"/>
  <c r="D7" i="1" s="1"/>
</calcChain>
</file>

<file path=xl/sharedStrings.xml><?xml version="1.0" encoding="utf-8"?>
<sst xmlns="http://schemas.openxmlformats.org/spreadsheetml/2006/main" count="197" uniqueCount="107">
  <si>
    <t>VYPO20_11 - Technický účet k neživotnímu pojištění</t>
  </si>
  <si>
    <t>1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</si>
  <si>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</si>
  <si>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</si>
  <si>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</si>
  <si>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</si>
  <si>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</si>
  <si>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</si>
  <si>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</si>
  <si>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</si>
  <si>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</si>
  <si>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</si>
  <si>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</si>
  <si>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</si>
  <si>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</si>
  <si>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</si>
  <si>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</si>
  <si>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</si>
  <si>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</si>
  <si>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</si>
  <si>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</si>
  <si>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</si>
  <si>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</si>
  <si>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</si>
  <si>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</si>
  <si>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</si>
  <si>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</si>
  <si>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</si>
  <si>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</si>
  <si>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</si>
  <si>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</si>
  <si>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</si>
  <si>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</si>
  <si>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</si>
  <si>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</si>
  <si>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</si>
  <si>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</si>
  <si>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</si>
  <si>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</si>
  <si>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</si>
  <si>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</si>
  <si>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</si>
  <si>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</si>
  <si>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</si>
  <si>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</si>
  <si>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</si>
  <si>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</si>
  <si>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</si>
  <si>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</si>
  <si>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</si>
  <si>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</si>
  <si>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VYPO20_12 - Technický účet k životnímu pojištění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</si>
  <si>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</si>
  <si>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</si>
  <si>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</si>
  <si>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</si>
  <si>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</si>
  <si>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</si>
  <si>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</si>
  <si>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</si>
  <si>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</si>
  <si>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</si>
  <si>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</si>
  <si>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</si>
  <si>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</si>
  <si>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</si>
  <si>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</si>
  <si>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</si>
  <si>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</si>
  <si>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</si>
  <si>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</si>
  <si>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</si>
  <si>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</si>
  <si>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</si>
  <si>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</si>
  <si>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</si>
  <si>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</si>
  <si>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</si>
  <si>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</si>
  <si>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</si>
  <si>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</si>
  <si>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</si>
  <si>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</si>
  <si>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</si>
  <si>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</si>
  <si>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</si>
  <si>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</si>
  <si>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</si>
  <si>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</si>
  <si>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VYPO20_21 - Netechnický účet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</si>
  <si>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</si>
  <si>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</si>
  <si>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</si>
  <si>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</si>
  <si>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</si>
  <si>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</si>
  <si>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</si>
  <si>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</si>
  <si>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</si>
  <si>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</si>
  <si>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</si>
  <si>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</si>
  <si>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</si>
  <si>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</si>
  <si>
    <t>@</t>
  </si>
  <si>
    <t>31.03.2024</t>
  </si>
  <si>
    <t>47116617 - Kooperativa pojišťovna, a.s., Vienna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</si>
</sst>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49" fontId="2" fillId="0" borderId="0" xfId="0" applyNumberFormat="1" applyFont="1" applyFill="1" applyAlignment="1"/>
    <xf numFmtId="0" fontId="2" fillId="0" borderId="0" xfId="0" applyFont="1" applyFill="1" applyAlignment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indent="1"/>
    </xf>
    <xf numFmtId="49" fontId="2" fillId="0" borderId="1" xfId="0" applyNumberFormat="1" applyFont="1" applyFill="1" applyBorder="1" applyAlignment="1">
      <alignment horizontal="left" indent="2"/>
    </xf>
    <xf numFmtId="49" fontId="2" fillId="0" borderId="1" xfId="0" applyNumberFormat="1" applyFont="1" applyFill="1" applyBorder="1" applyAlignment="1">
      <alignment horizontal="left" indent="3"/>
    </xf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indent="4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F31"/>
  <sheetViews>
    <sheetView tabSelected="1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16.6640625" defaultRowHeight="10.199999999999999" x14ac:dyDescent="0.2"/>
  <cols>
    <col min="1" max="1" width="9.21875" style="1" customWidth="1"/>
    <col min="2" max="2" width="43.5546875" style="1" bestFit="1" customWidth="1"/>
    <col min="3" max="3" width="8.6640625" style="1" customWidth="1"/>
    <col min="4" max="16384" width="16.6640625" style="1"/>
  </cols>
  <sheetData>
    <row r="1" spans="1:6" ht="12" x14ac:dyDescent="0.25">
      <c r="A1" s="7" t="s">
        <v>0</v>
      </c>
      <c r="F1" s="8" t="s">
        <v>105</v>
      </c>
    </row>
    <row r="2" spans="1:6" x14ac:dyDescent="0.2">
      <c r="A2" s="9" t="s">
        <v>106</v>
      </c>
      <c r="E2" s="9"/>
      <c r="F2" s="9"/>
    </row>
    <row r="5" spans="1:6" s="13" customFormat="1" x14ac:dyDescent="0.3"/>
    <row r="6" spans="1:6" s="12" customFormat="1" x14ac:dyDescent="0.2">
      <c r="A6" s="1"/>
      <c r="B6" s="1"/>
      <c r="C6" s="10" t="s">
        <v>104</v>
      </c>
      <c r="D6" s="11" t="s">
        <v>1</v>
      </c>
    </row>
    <row r="7" spans="1:6" x14ac:dyDescent="0.2">
      <c r="B7" s="3" t="s">
        <v>2</v>
      </c>
      <c r="C7" s="11" t="s">
        <v>1</v>
      </c>
      <c r="D7" s="18">
        <f>D8+D15+D16+D17+D24+D25+D26+D31</f>
        <v>510962484.49000096</v>
      </c>
    </row>
    <row r="8" spans="1:6" x14ac:dyDescent="0.2">
      <c r="B8" s="4" t="s">
        <v>3</v>
      </c>
      <c r="C8" s="11" t="s">
        <v>4</v>
      </c>
      <c r="D8" s="18">
        <f>D9+D12</f>
        <v>7077741020.0400009</v>
      </c>
    </row>
    <row r="9" spans="1:6" x14ac:dyDescent="0.2">
      <c r="B9" s="5" t="s">
        <v>5</v>
      </c>
      <c r="C9" s="11" t="s">
        <v>6</v>
      </c>
      <c r="D9" s="18">
        <f>D10+D11</f>
        <v>7601685664.1100006</v>
      </c>
    </row>
    <row r="10" spans="1:6" x14ac:dyDescent="0.2">
      <c r="B10" s="6" t="s">
        <v>7</v>
      </c>
      <c r="C10" s="11" t="s">
        <v>8</v>
      </c>
      <c r="D10" s="19">
        <v>10097083595.040001</v>
      </c>
    </row>
    <row r="11" spans="1:6" x14ac:dyDescent="0.2">
      <c r="B11" s="6" t="s">
        <v>9</v>
      </c>
      <c r="C11" s="11" t="s">
        <v>10</v>
      </c>
      <c r="D11" s="19">
        <v>-2495397930.9299998</v>
      </c>
    </row>
    <row r="12" spans="1:6" x14ac:dyDescent="0.2">
      <c r="B12" s="5" t="s">
        <v>11</v>
      </c>
      <c r="C12" s="11" t="s">
        <v>12</v>
      </c>
      <c r="D12" s="18">
        <f>D13+D14</f>
        <v>-523944644.07000005</v>
      </c>
    </row>
    <row r="13" spans="1:6" x14ac:dyDescent="0.2">
      <c r="B13" s="6" t="s">
        <v>13</v>
      </c>
      <c r="C13" s="11" t="s">
        <v>14</v>
      </c>
      <c r="D13" s="19">
        <v>-1141076677.6700001</v>
      </c>
    </row>
    <row r="14" spans="1:6" x14ac:dyDescent="0.2">
      <c r="B14" s="6" t="s">
        <v>15</v>
      </c>
      <c r="C14" s="11" t="s">
        <v>16</v>
      </c>
      <c r="D14" s="19">
        <v>617132033.60000002</v>
      </c>
    </row>
    <row r="15" spans="1:6" x14ac:dyDescent="0.2">
      <c r="B15" s="4" t="s">
        <v>17</v>
      </c>
      <c r="C15" s="11" t="s">
        <v>18</v>
      </c>
      <c r="D15" s="18">
        <f>-VYPO20_21!D23</f>
        <v>231758241</v>
      </c>
    </row>
    <row r="16" spans="1:6" x14ac:dyDescent="0.2">
      <c r="B16" s="4" t="s">
        <v>19</v>
      </c>
      <c r="C16" s="11" t="s">
        <v>20</v>
      </c>
      <c r="D16" s="19">
        <v>224026554.19</v>
      </c>
    </row>
    <row r="17" spans="2:4" x14ac:dyDescent="0.2">
      <c r="B17" s="4" t="s">
        <v>21</v>
      </c>
      <c r="C17" s="11" t="s">
        <v>22</v>
      </c>
      <c r="D17" s="18">
        <f>D18+D21</f>
        <v>-4227845138.1799994</v>
      </c>
    </row>
    <row r="18" spans="2:4" x14ac:dyDescent="0.2">
      <c r="B18" s="5" t="s">
        <v>23</v>
      </c>
      <c r="C18" s="11" t="s">
        <v>24</v>
      </c>
      <c r="D18" s="18">
        <f>D19+D20</f>
        <v>-4249616716.7699995</v>
      </c>
    </row>
    <row r="19" spans="2:4" x14ac:dyDescent="0.2">
      <c r="B19" s="6" t="s">
        <v>25</v>
      </c>
      <c r="C19" s="11" t="s">
        <v>26</v>
      </c>
      <c r="D19" s="19">
        <v>-5557717398.7399998</v>
      </c>
    </row>
    <row r="20" spans="2:4" x14ac:dyDescent="0.2">
      <c r="B20" s="6" t="s">
        <v>27</v>
      </c>
      <c r="C20" s="11" t="s">
        <v>28</v>
      </c>
      <c r="D20" s="19">
        <v>1308100681.97</v>
      </c>
    </row>
    <row r="21" spans="2:4" x14ac:dyDescent="0.2">
      <c r="B21" s="5" t="s">
        <v>29</v>
      </c>
      <c r="C21" s="11" t="s">
        <v>30</v>
      </c>
      <c r="D21" s="18">
        <f>D22+D23</f>
        <v>21771578.589999974</v>
      </c>
    </row>
    <row r="22" spans="2:4" x14ac:dyDescent="0.2">
      <c r="B22" s="6" t="s">
        <v>31</v>
      </c>
      <c r="C22" s="11" t="s">
        <v>32</v>
      </c>
      <c r="D22" s="19">
        <v>551419539.91999996</v>
      </c>
    </row>
    <row r="23" spans="2:4" x14ac:dyDescent="0.2">
      <c r="B23" s="6" t="s">
        <v>33</v>
      </c>
      <c r="C23" s="11" t="s">
        <v>34</v>
      </c>
      <c r="D23" s="19">
        <v>-529647961.32999998</v>
      </c>
    </row>
    <row r="24" spans="2:4" x14ac:dyDescent="0.2">
      <c r="B24" s="4" t="s">
        <v>35</v>
      </c>
      <c r="C24" s="11" t="s">
        <v>36</v>
      </c>
      <c r="D24" s="19">
        <v>24036</v>
      </c>
    </row>
    <row r="25" spans="2:4" x14ac:dyDescent="0.2">
      <c r="B25" s="4" t="s">
        <v>37</v>
      </c>
      <c r="C25" s="11" t="s">
        <v>38</v>
      </c>
      <c r="D25" s="19">
        <v>-79958760.980000004</v>
      </c>
    </row>
    <row r="26" spans="2:4" x14ac:dyDescent="0.2">
      <c r="B26" s="4" t="s">
        <v>39</v>
      </c>
      <c r="C26" s="11" t="s">
        <v>40</v>
      </c>
      <c r="D26" s="18">
        <f>D27+D28+D29+D30</f>
        <v>-1510159941.2</v>
      </c>
    </row>
    <row r="27" spans="2:4" x14ac:dyDescent="0.2">
      <c r="B27" s="5" t="s">
        <v>41</v>
      </c>
      <c r="C27" s="11" t="s">
        <v>42</v>
      </c>
      <c r="D27" s="19">
        <v>-1644600206.02</v>
      </c>
    </row>
    <row r="28" spans="2:4" x14ac:dyDescent="0.2">
      <c r="B28" s="5" t="s">
        <v>43</v>
      </c>
      <c r="C28" s="11" t="s">
        <v>44</v>
      </c>
      <c r="D28" s="19">
        <v>84107204.439999998</v>
      </c>
    </row>
    <row r="29" spans="2:4" x14ac:dyDescent="0.2">
      <c r="B29" s="5" t="s">
        <v>45</v>
      </c>
      <c r="C29" s="11" t="s">
        <v>46</v>
      </c>
      <c r="D29" s="19">
        <v>-338309996.63</v>
      </c>
    </row>
    <row r="30" spans="2:4" x14ac:dyDescent="0.2">
      <c r="B30" s="5" t="s">
        <v>47</v>
      </c>
      <c r="C30" s="11" t="s">
        <v>48</v>
      </c>
      <c r="D30" s="19">
        <v>388643057.00999999</v>
      </c>
    </row>
    <row r="31" spans="2:4" x14ac:dyDescent="0.2">
      <c r="B31" s="4" t="s">
        <v>49</v>
      </c>
      <c r="C31" s="11" t="s">
        <v>50</v>
      </c>
      <c r="D31" s="19">
        <v>-1204623526.3800001</v>
      </c>
    </row>
  </sheetData>
  <printOptions gridLines="1" gridLinesSet="0"/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F48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16.6640625" defaultRowHeight="10.199999999999999" x14ac:dyDescent="0.2"/>
  <cols>
    <col min="1" max="1" width="8.77734375" style="2" customWidth="1"/>
    <col min="2" max="2" width="43.5546875" style="2" bestFit="1" customWidth="1"/>
    <col min="3" max="3" width="8.6640625" style="2" customWidth="1"/>
    <col min="4" max="16384" width="16.6640625" style="2"/>
  </cols>
  <sheetData>
    <row r="1" spans="1:6" ht="12" x14ac:dyDescent="0.25">
      <c r="A1" s="7" t="s">
        <v>51</v>
      </c>
      <c r="F1" s="14" t="s">
        <v>105</v>
      </c>
    </row>
    <row r="5" spans="1:6" s="16" customFormat="1" x14ac:dyDescent="0.3"/>
    <row r="6" spans="1:6" s="15" customFormat="1" x14ac:dyDescent="0.2">
      <c r="A6" s="2"/>
      <c r="B6" s="2"/>
      <c r="C6" s="10" t="s">
        <v>104</v>
      </c>
      <c r="D6" s="11" t="s">
        <v>1</v>
      </c>
    </row>
    <row r="7" spans="1:6" x14ac:dyDescent="0.2">
      <c r="B7" s="3" t="s">
        <v>52</v>
      </c>
      <c r="C7" s="11" t="s">
        <v>1</v>
      </c>
      <c r="D7" s="18">
        <f>D8+D15+D22+D23+D24+D31+D36+D37+D42+D46+D47+D48</f>
        <v>894601452.91999948</v>
      </c>
    </row>
    <row r="8" spans="1:6" x14ac:dyDescent="0.2">
      <c r="B8" s="4" t="s">
        <v>3</v>
      </c>
      <c r="C8" s="11" t="s">
        <v>4</v>
      </c>
      <c r="D8" s="18">
        <f>D9+D12</f>
        <v>3485056182.29</v>
      </c>
    </row>
    <row r="9" spans="1:6" x14ac:dyDescent="0.2">
      <c r="B9" s="5" t="s">
        <v>5</v>
      </c>
      <c r="C9" s="11" t="s">
        <v>6</v>
      </c>
      <c r="D9" s="18">
        <f>D10+D11</f>
        <v>3464689436.9200001</v>
      </c>
    </row>
    <row r="10" spans="1:6" x14ac:dyDescent="0.2">
      <c r="B10" s="6" t="s">
        <v>7</v>
      </c>
      <c r="C10" s="11" t="s">
        <v>8</v>
      </c>
      <c r="D10" s="19">
        <v>4099838256.02</v>
      </c>
    </row>
    <row r="11" spans="1:6" x14ac:dyDescent="0.2">
      <c r="B11" s="6" t="s">
        <v>9</v>
      </c>
      <c r="C11" s="11" t="s">
        <v>10</v>
      </c>
      <c r="D11" s="19">
        <v>-635148819.10000002</v>
      </c>
    </row>
    <row r="12" spans="1:6" x14ac:dyDescent="0.2">
      <c r="B12" s="5" t="s">
        <v>11</v>
      </c>
      <c r="C12" s="11" t="s">
        <v>12</v>
      </c>
      <c r="D12" s="18">
        <f>D13+D14</f>
        <v>20366745.370000001</v>
      </c>
    </row>
    <row r="13" spans="1:6" x14ac:dyDescent="0.2">
      <c r="B13" s="6" t="s">
        <v>13</v>
      </c>
      <c r="C13" s="11" t="s">
        <v>14</v>
      </c>
      <c r="D13" s="19">
        <v>-1240875.79</v>
      </c>
    </row>
    <row r="14" spans="1:6" x14ac:dyDescent="0.2">
      <c r="B14" s="6" t="s">
        <v>15</v>
      </c>
      <c r="C14" s="11" t="s">
        <v>16</v>
      </c>
      <c r="D14" s="19">
        <v>21607621.16</v>
      </c>
    </row>
    <row r="15" spans="1:6" x14ac:dyDescent="0.2">
      <c r="B15" s="4" t="s">
        <v>53</v>
      </c>
      <c r="C15" s="11" t="s">
        <v>18</v>
      </c>
      <c r="D15" s="18">
        <f>D16+D17+D20+D21</f>
        <v>1279110216.9200001</v>
      </c>
    </row>
    <row r="16" spans="1:6" x14ac:dyDescent="0.2">
      <c r="B16" s="5" t="s">
        <v>54</v>
      </c>
      <c r="C16" s="11" t="s">
        <v>20</v>
      </c>
      <c r="D16" s="19">
        <v>0</v>
      </c>
    </row>
    <row r="17" spans="2:4" x14ac:dyDescent="0.2">
      <c r="B17" s="5" t="s">
        <v>55</v>
      </c>
      <c r="C17" s="11" t="s">
        <v>22</v>
      </c>
      <c r="D17" s="18">
        <f>D18+D19</f>
        <v>358610412.73000002</v>
      </c>
    </row>
    <row r="18" spans="2:4" x14ac:dyDescent="0.2">
      <c r="B18" s="6" t="s">
        <v>56</v>
      </c>
      <c r="C18" s="11" t="s">
        <v>24</v>
      </c>
      <c r="D18" s="19">
        <v>2902697.72</v>
      </c>
    </row>
    <row r="19" spans="2:4" x14ac:dyDescent="0.2">
      <c r="B19" s="6" t="s">
        <v>57</v>
      </c>
      <c r="C19" s="11" t="s">
        <v>26</v>
      </c>
      <c r="D19" s="19">
        <v>355707715.00999999</v>
      </c>
    </row>
    <row r="20" spans="2:4" x14ac:dyDescent="0.2">
      <c r="B20" s="5" t="s">
        <v>58</v>
      </c>
      <c r="C20" s="11" t="s">
        <v>28</v>
      </c>
      <c r="D20" s="19">
        <v>2150718.17</v>
      </c>
    </row>
    <row r="21" spans="2:4" x14ac:dyDescent="0.2">
      <c r="B21" s="5" t="s">
        <v>59</v>
      </c>
      <c r="C21" s="11" t="s">
        <v>30</v>
      </c>
      <c r="D21" s="19">
        <v>918349086.01999998</v>
      </c>
    </row>
    <row r="22" spans="2:4" x14ac:dyDescent="0.2">
      <c r="B22" s="4" t="s">
        <v>60</v>
      </c>
      <c r="C22" s="11" t="s">
        <v>32</v>
      </c>
      <c r="D22" s="19">
        <v>732471770.61000001</v>
      </c>
    </row>
    <row r="23" spans="2:4" x14ac:dyDescent="0.2">
      <c r="B23" s="4" t="s">
        <v>19</v>
      </c>
      <c r="C23" s="11" t="s">
        <v>34</v>
      </c>
      <c r="D23" s="19">
        <v>50191825.200000003</v>
      </c>
    </row>
    <row r="24" spans="2:4" x14ac:dyDescent="0.2">
      <c r="B24" s="4" t="s">
        <v>21</v>
      </c>
      <c r="C24" s="11" t="s">
        <v>36</v>
      </c>
      <c r="D24" s="18">
        <f>D25+D28</f>
        <v>-2286527446.0100002</v>
      </c>
    </row>
    <row r="25" spans="2:4" x14ac:dyDescent="0.2">
      <c r="B25" s="5" t="s">
        <v>23</v>
      </c>
      <c r="C25" s="11" t="s">
        <v>38</v>
      </c>
      <c r="D25" s="18">
        <f>D26+D27</f>
        <v>-2346522778.6900001</v>
      </c>
    </row>
    <row r="26" spans="2:4" x14ac:dyDescent="0.2">
      <c r="B26" s="6" t="s">
        <v>25</v>
      </c>
      <c r="C26" s="11" t="s">
        <v>40</v>
      </c>
      <c r="D26" s="19">
        <v>-2594536192.3800001</v>
      </c>
    </row>
    <row r="27" spans="2:4" x14ac:dyDescent="0.2">
      <c r="B27" s="6" t="s">
        <v>27</v>
      </c>
      <c r="C27" s="11" t="s">
        <v>42</v>
      </c>
      <c r="D27" s="19">
        <v>248013413.69</v>
      </c>
    </row>
    <row r="28" spans="2:4" x14ac:dyDescent="0.2">
      <c r="B28" s="5" t="s">
        <v>29</v>
      </c>
      <c r="C28" s="11" t="s">
        <v>44</v>
      </c>
      <c r="D28" s="18">
        <f>D29+D30</f>
        <v>59995332.68</v>
      </c>
    </row>
    <row r="29" spans="2:4" x14ac:dyDescent="0.2">
      <c r="B29" s="6" t="s">
        <v>31</v>
      </c>
      <c r="C29" s="11" t="s">
        <v>46</v>
      </c>
      <c r="D29" s="19">
        <v>81622568.859999999</v>
      </c>
    </row>
    <row r="30" spans="2:4" x14ac:dyDescent="0.2">
      <c r="B30" s="6" t="s">
        <v>33</v>
      </c>
      <c r="C30" s="11" t="s">
        <v>48</v>
      </c>
      <c r="D30" s="19">
        <v>-21627236.18</v>
      </c>
    </row>
    <row r="31" spans="2:4" x14ac:dyDescent="0.2">
      <c r="B31" s="4" t="s">
        <v>61</v>
      </c>
      <c r="C31" s="11" t="s">
        <v>50</v>
      </c>
      <c r="D31" s="18">
        <f>D32+D35</f>
        <v>-659285741.84000003</v>
      </c>
    </row>
    <row r="32" spans="2:4" x14ac:dyDescent="0.2">
      <c r="B32" s="5" t="s">
        <v>62</v>
      </c>
      <c r="C32" s="11" t="s">
        <v>63</v>
      </c>
      <c r="D32" s="18">
        <f>D33+D34</f>
        <v>90581125.989999995</v>
      </c>
    </row>
    <row r="33" spans="2:4" x14ac:dyDescent="0.2">
      <c r="B33" s="6" t="s">
        <v>64</v>
      </c>
      <c r="C33" s="11" t="s">
        <v>65</v>
      </c>
      <c r="D33" s="19">
        <v>90581125.989999995</v>
      </c>
    </row>
    <row r="34" spans="2:4" x14ac:dyDescent="0.2">
      <c r="B34" s="6" t="s">
        <v>66</v>
      </c>
      <c r="C34" s="11" t="s">
        <v>67</v>
      </c>
      <c r="D34" s="19">
        <v>0</v>
      </c>
    </row>
    <row r="35" spans="2:4" x14ac:dyDescent="0.2">
      <c r="B35" s="5" t="s">
        <v>68</v>
      </c>
      <c r="C35" s="11" t="s">
        <v>69</v>
      </c>
      <c r="D35" s="19">
        <v>-749866867.83000004</v>
      </c>
    </row>
    <row r="36" spans="2:4" x14ac:dyDescent="0.2">
      <c r="B36" s="4" t="s">
        <v>37</v>
      </c>
      <c r="C36" s="11" t="s">
        <v>70</v>
      </c>
      <c r="D36" s="19">
        <v>14066935.029999999</v>
      </c>
    </row>
    <row r="37" spans="2:4" x14ac:dyDescent="0.2">
      <c r="B37" s="4" t="s">
        <v>39</v>
      </c>
      <c r="C37" s="11" t="s">
        <v>71</v>
      </c>
      <c r="D37" s="18">
        <f>D38+D39+D40+D41</f>
        <v>-720148819.08999991</v>
      </c>
    </row>
    <row r="38" spans="2:4" x14ac:dyDescent="0.2">
      <c r="B38" s="5" t="s">
        <v>41</v>
      </c>
      <c r="C38" s="11" t="s">
        <v>72</v>
      </c>
      <c r="D38" s="19">
        <v>-970559171.09000003</v>
      </c>
    </row>
    <row r="39" spans="2:4" x14ac:dyDescent="0.2">
      <c r="B39" s="5" t="s">
        <v>43</v>
      </c>
      <c r="C39" s="11" t="s">
        <v>73</v>
      </c>
      <c r="D39" s="19">
        <v>96948360.980000004</v>
      </c>
    </row>
    <row r="40" spans="2:4" x14ac:dyDescent="0.2">
      <c r="B40" s="5" t="s">
        <v>45</v>
      </c>
      <c r="C40" s="11" t="s">
        <v>74</v>
      </c>
      <c r="D40" s="19">
        <v>-205954390.88999999</v>
      </c>
    </row>
    <row r="41" spans="2:4" x14ac:dyDescent="0.2">
      <c r="B41" s="5" t="s">
        <v>47</v>
      </c>
      <c r="C41" s="11" t="s">
        <v>75</v>
      </c>
      <c r="D41" s="19">
        <v>359416381.91000003</v>
      </c>
    </row>
    <row r="42" spans="2:4" x14ac:dyDescent="0.2">
      <c r="B42" s="4" t="s">
        <v>76</v>
      </c>
      <c r="C42" s="11" t="s">
        <v>77</v>
      </c>
      <c r="D42" s="18">
        <f>D43+D44+D45</f>
        <v>-944010830.02999997</v>
      </c>
    </row>
    <row r="43" spans="2:4" x14ac:dyDescent="0.2">
      <c r="B43" s="5" t="s">
        <v>78</v>
      </c>
      <c r="C43" s="11" t="s">
        <v>79</v>
      </c>
      <c r="D43" s="19">
        <v>-28796671.609999999</v>
      </c>
    </row>
    <row r="44" spans="2:4" x14ac:dyDescent="0.2">
      <c r="B44" s="5" t="s">
        <v>80</v>
      </c>
      <c r="C44" s="11" t="s">
        <v>81</v>
      </c>
      <c r="D44" s="19">
        <v>-1359679.11</v>
      </c>
    </row>
    <row r="45" spans="2:4" x14ac:dyDescent="0.2">
      <c r="B45" s="5" t="s">
        <v>82</v>
      </c>
      <c r="C45" s="11" t="s">
        <v>83</v>
      </c>
      <c r="D45" s="19">
        <v>-913854479.30999994</v>
      </c>
    </row>
    <row r="46" spans="2:4" x14ac:dyDescent="0.2">
      <c r="B46" s="4" t="s">
        <v>84</v>
      </c>
      <c r="C46" s="11" t="s">
        <v>85</v>
      </c>
      <c r="D46" s="19">
        <v>-3527412.76</v>
      </c>
    </row>
    <row r="47" spans="2:4" x14ac:dyDescent="0.2">
      <c r="B47" s="4" t="s">
        <v>49</v>
      </c>
      <c r="C47" s="11" t="s">
        <v>86</v>
      </c>
      <c r="D47" s="19">
        <v>-52795227.399999999</v>
      </c>
    </row>
    <row r="48" spans="2:4" x14ac:dyDescent="0.2">
      <c r="B48" s="4" t="s">
        <v>87</v>
      </c>
      <c r="C48" s="11" t="s">
        <v>88</v>
      </c>
      <c r="D48" s="18">
        <f>-VYPO20_21!D18</f>
        <v>0</v>
      </c>
    </row>
  </sheetData>
  <printOptions gridLines="1" gridLinesSet="0"/>
  <pageMargins left="0" right="0" top="0" bottom="0" header="0" footer="0"/>
  <pageSetup paperSize="9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F31"/>
  <sheetViews>
    <sheetView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16.6640625" defaultRowHeight="10.199999999999999" x14ac:dyDescent="0.2"/>
  <cols>
    <col min="1" max="1" width="8.77734375" style="2" customWidth="1"/>
    <col min="2" max="2" width="40.77734375" style="2" bestFit="1" customWidth="1"/>
    <col min="3" max="3" width="8.6640625" style="2" customWidth="1"/>
    <col min="4" max="16384" width="16.6640625" style="2"/>
  </cols>
  <sheetData>
    <row r="1" spans="1:6" ht="12" x14ac:dyDescent="0.25">
      <c r="A1" s="7" t="s">
        <v>89</v>
      </c>
      <c r="F1" s="14" t="s">
        <v>105</v>
      </c>
    </row>
    <row r="5" spans="1:6" s="16" customFormat="1" x14ac:dyDescent="0.3"/>
    <row r="6" spans="1:6" s="15" customFormat="1" x14ac:dyDescent="0.2">
      <c r="A6" s="2"/>
      <c r="B6" s="2"/>
      <c r="C6" s="10" t="s">
        <v>104</v>
      </c>
      <c r="D6" s="11" t="s">
        <v>1</v>
      </c>
    </row>
    <row r="7" spans="1:6" x14ac:dyDescent="0.2">
      <c r="B7" s="3" t="s">
        <v>90</v>
      </c>
      <c r="C7" s="11" t="s">
        <v>1</v>
      </c>
      <c r="D7" s="18">
        <f>D8+D27+D30+D31</f>
        <v>1148581799.8800001</v>
      </c>
    </row>
    <row r="8" spans="1:6" x14ac:dyDescent="0.2">
      <c r="B8" s="4" t="s">
        <v>91</v>
      </c>
      <c r="C8" s="11" t="s">
        <v>4</v>
      </c>
      <c r="D8" s="18">
        <f>D9+D10+D11+D18+D19+D23+D24+D25+D26</f>
        <v>1148593791.25</v>
      </c>
    </row>
    <row r="9" spans="1:6" x14ac:dyDescent="0.2">
      <c r="B9" s="5" t="s">
        <v>92</v>
      </c>
      <c r="C9" s="11" t="s">
        <v>6</v>
      </c>
      <c r="D9" s="19">
        <v>510962484.49000001</v>
      </c>
    </row>
    <row r="10" spans="1:6" x14ac:dyDescent="0.2">
      <c r="B10" s="5" t="s">
        <v>93</v>
      </c>
      <c r="C10" s="11" t="s">
        <v>8</v>
      </c>
      <c r="D10" s="19">
        <v>894601452.91999996</v>
      </c>
    </row>
    <row r="11" spans="1:6" x14ac:dyDescent="0.2">
      <c r="B11" s="5" t="s">
        <v>53</v>
      </c>
      <c r="C11" s="11" t="s">
        <v>10</v>
      </c>
      <c r="D11" s="18">
        <f>D12+D13+D16+D17</f>
        <v>494961471.45000005</v>
      </c>
    </row>
    <row r="12" spans="1:6" x14ac:dyDescent="0.2">
      <c r="B12" s="6" t="s">
        <v>54</v>
      </c>
      <c r="C12" s="11" t="s">
        <v>12</v>
      </c>
      <c r="D12" s="19">
        <v>126591882.59</v>
      </c>
    </row>
    <row r="13" spans="1:6" x14ac:dyDescent="0.2">
      <c r="B13" s="6" t="s">
        <v>55</v>
      </c>
      <c r="C13" s="11" t="s">
        <v>14</v>
      </c>
      <c r="D13" s="18">
        <f>D14+D15</f>
        <v>154591107.74000001</v>
      </c>
    </row>
    <row r="14" spans="1:6" x14ac:dyDescent="0.2">
      <c r="B14" s="17" t="s">
        <v>56</v>
      </c>
      <c r="C14" s="11" t="s">
        <v>16</v>
      </c>
      <c r="D14" s="19">
        <v>12822471.74</v>
      </c>
    </row>
    <row r="15" spans="1:6" x14ac:dyDescent="0.2">
      <c r="B15" s="17" t="s">
        <v>57</v>
      </c>
      <c r="C15" s="11" t="s">
        <v>18</v>
      </c>
      <c r="D15" s="19">
        <v>141768636</v>
      </c>
    </row>
    <row r="16" spans="1:6" x14ac:dyDescent="0.2">
      <c r="B16" s="6" t="s">
        <v>58</v>
      </c>
      <c r="C16" s="11" t="s">
        <v>20</v>
      </c>
      <c r="D16" s="19">
        <v>40928853.109999999</v>
      </c>
    </row>
    <row r="17" spans="2:4" x14ac:dyDescent="0.2">
      <c r="B17" s="6" t="s">
        <v>59</v>
      </c>
      <c r="C17" s="11" t="s">
        <v>22</v>
      </c>
      <c r="D17" s="19">
        <v>172849628.00999999</v>
      </c>
    </row>
    <row r="18" spans="2:4" x14ac:dyDescent="0.2">
      <c r="B18" s="5" t="s">
        <v>94</v>
      </c>
      <c r="C18" s="11" t="s">
        <v>24</v>
      </c>
      <c r="D18" s="19"/>
    </row>
    <row r="19" spans="2:4" x14ac:dyDescent="0.2">
      <c r="B19" s="5" t="s">
        <v>76</v>
      </c>
      <c r="C19" s="11" t="s">
        <v>26</v>
      </c>
      <c r="D19" s="18">
        <f>D20+D21+D22</f>
        <v>-263203230.45000002</v>
      </c>
    </row>
    <row r="20" spans="2:4" x14ac:dyDescent="0.2">
      <c r="B20" s="6" t="s">
        <v>78</v>
      </c>
      <c r="C20" s="11" t="s">
        <v>28</v>
      </c>
      <c r="D20" s="19">
        <v>-82075825.900000006</v>
      </c>
    </row>
    <row r="21" spans="2:4" x14ac:dyDescent="0.2">
      <c r="B21" s="6" t="s">
        <v>80</v>
      </c>
      <c r="C21" s="11" t="s">
        <v>30</v>
      </c>
      <c r="D21" s="19">
        <v>-8219622.1500000004</v>
      </c>
    </row>
    <row r="22" spans="2:4" x14ac:dyDescent="0.2">
      <c r="B22" s="6" t="s">
        <v>82</v>
      </c>
      <c r="C22" s="11" t="s">
        <v>32</v>
      </c>
      <c r="D22" s="19">
        <v>-172907782.40000001</v>
      </c>
    </row>
    <row r="23" spans="2:4" x14ac:dyDescent="0.2">
      <c r="B23" s="5" t="s">
        <v>95</v>
      </c>
      <c r="C23" s="11" t="s">
        <v>34</v>
      </c>
      <c r="D23" s="19">
        <v>-231758241</v>
      </c>
    </row>
    <row r="24" spans="2:4" x14ac:dyDescent="0.2">
      <c r="B24" s="5" t="s">
        <v>96</v>
      </c>
      <c r="C24" s="11" t="s">
        <v>36</v>
      </c>
      <c r="D24" s="19">
        <v>7262289.6699999999</v>
      </c>
    </row>
    <row r="25" spans="2:4" x14ac:dyDescent="0.2">
      <c r="B25" s="5" t="s">
        <v>97</v>
      </c>
      <c r="C25" s="11" t="s">
        <v>38</v>
      </c>
      <c r="D25" s="19">
        <v>-9450916.8499999996</v>
      </c>
    </row>
    <row r="26" spans="2:4" x14ac:dyDescent="0.2">
      <c r="B26" s="5" t="s">
        <v>98</v>
      </c>
      <c r="C26" s="11" t="s">
        <v>40</v>
      </c>
      <c r="D26" s="19">
        <v>-254781518.97999999</v>
      </c>
    </row>
    <row r="27" spans="2:4" x14ac:dyDescent="0.2">
      <c r="B27" s="4" t="s">
        <v>99</v>
      </c>
      <c r="C27" s="11" t="s">
        <v>42</v>
      </c>
      <c r="D27" s="18">
        <f>D28+D29</f>
        <v>0</v>
      </c>
    </row>
    <row r="28" spans="2:4" x14ac:dyDescent="0.2">
      <c r="B28" s="5" t="s">
        <v>100</v>
      </c>
      <c r="C28" s="11" t="s">
        <v>44</v>
      </c>
      <c r="D28" s="19">
        <v>0</v>
      </c>
    </row>
    <row r="29" spans="2:4" x14ac:dyDescent="0.2">
      <c r="B29" s="5" t="s">
        <v>101</v>
      </c>
      <c r="C29" s="11" t="s">
        <v>46</v>
      </c>
      <c r="D29" s="19">
        <v>0</v>
      </c>
    </row>
    <row r="30" spans="2:4" x14ac:dyDescent="0.2">
      <c r="B30" s="4" t="s">
        <v>102</v>
      </c>
      <c r="C30" s="11" t="s">
        <v>48</v>
      </c>
      <c r="D30" s="19">
        <v>0</v>
      </c>
    </row>
    <row r="31" spans="2:4" x14ac:dyDescent="0.2">
      <c r="B31" s="4" t="s">
        <v>103</v>
      </c>
      <c r="C31" s="11" t="s">
        <v>50</v>
      </c>
      <c r="D31" s="19">
        <v>-11991.37</v>
      </c>
    </row>
  </sheetData>
  <printOptions gridLines="1" gridLinesSet="0"/>
  <pageMargins left="0" right="0" top="0" bottom="0" header="0" footer="0"/>
  <pageSetup paperSize="9" fitToHeight="0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6" ma:contentTypeDescription="Create a new document." ma:contentTypeScope="" ma:versionID="84b7fc6f20d77acab2f4454628893963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94bd6fea239488c07fbf08fcca2c52b3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FBD507-0FFD-445B-B05C-74DE223AC6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BB9DE-D2C8-46A0-BBB3-204116F32C2C}"/>
</file>

<file path=customXml/itemProps3.xml><?xml version="1.0" encoding="utf-8"?>
<ds:datastoreItem xmlns:ds="http://schemas.openxmlformats.org/officeDocument/2006/customXml" ds:itemID="{66498886-7344-4B52-B403-B04AA0D52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VYPO20_11</vt:lpstr>
      <vt:lpstr>VYPO20_12</vt:lpstr>
      <vt:lpstr>VYPO20_21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ZAM\ljez</dc:creator>
  <cp:lastModifiedBy>Jež Libor</cp:lastModifiedBy>
  <dcterms:created xsi:type="dcterms:W3CDTF">2023-11-27T19:08:47Z</dcterms:created>
  <dcterms:modified xsi:type="dcterms:W3CDTF">2024-05-03T18:30:28Z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2024-05-03T18:30:12Z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398a3a9f-a631-4981-92ed-3778f14c053a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