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isl\Desktop\INFORMACE O POJIŠŤOVNĚ A ZAJIŠŤOVNĚ\4Q 2O21\KOOP\"/>
    </mc:Choice>
  </mc:AlternateContent>
  <xr:revisionPtr revIDLastSave="0" documentId="13_ncr:1_{3A9AF72F-5C83-4EB0-8DE5-A864E95853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YPO20_11" sheetId="1" r:id="rId1"/>
    <sheet name="VYPO20_12" sheetId="2" r:id="rId2"/>
    <sheet name="VYPO20_21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3" l="1"/>
  <c r="D19" i="3"/>
  <c r="D13" i="3"/>
  <c r="D11" i="3"/>
  <c r="D10" i="3"/>
  <c r="D9" i="3"/>
  <c r="D8" i="3" s="1"/>
  <c r="D7" i="3" s="1"/>
  <c r="D53" i="2"/>
  <c r="D47" i="2"/>
  <c r="D42" i="2"/>
  <c r="D37" i="2"/>
  <c r="D36" i="2" s="1"/>
  <c r="D33" i="2"/>
  <c r="D30" i="2"/>
  <c r="D22" i="2"/>
  <c r="D20" i="2" s="1"/>
  <c r="D17" i="2"/>
  <c r="D14" i="2"/>
  <c r="D13" i="2" s="1"/>
  <c r="D26" i="1"/>
  <c r="D21" i="1"/>
  <c r="D18" i="1"/>
  <c r="D17" i="1" s="1"/>
  <c r="D15" i="1"/>
  <c r="D12" i="1"/>
  <c r="D9" i="1"/>
  <c r="D8" i="1" s="1"/>
  <c r="D29" i="2" l="1"/>
  <c r="D12" i="2" s="1"/>
  <c r="D7" i="1"/>
</calcChain>
</file>

<file path=xl/sharedStrings.xml><?xml version="1.0" encoding="utf-8"?>
<sst xmlns="http://schemas.openxmlformats.org/spreadsheetml/2006/main" count="194" uniqueCount="106">
  <si>
    <t>VYPO20_11 - Technický účet k neživotnímu pojištění</t>
  </si>
  <si>
    <t>1</t>
  </si>
  <si>
    <t>Výsledek technického účtu k neživotnímu pojištění ∑</t>
  </si>
  <si>
    <t>Zasloužené pojistné, očištěné od zajištění ∑</t>
  </si>
  <si>
    <t>2</t>
  </si>
  <si>
    <t>Předepsané pojistné, očištěné od zajištění ∑</t>
  </si>
  <si>
    <t>3</t>
  </si>
  <si>
    <t>Předepsané hrubé pojistné</t>
  </si>
  <si>
    <t>4</t>
  </si>
  <si>
    <t>Pojistné postoupené zajišťovatelům</t>
  </si>
  <si>
    <t>5</t>
  </si>
  <si>
    <t>Změna stavu rezervy na nezasloužené poj., očištěné od zajiš. ∑</t>
  </si>
  <si>
    <t>6</t>
  </si>
  <si>
    <t>Změna stavu hrubé výše rezervy na nezasloužené pojistné</t>
  </si>
  <si>
    <t>7</t>
  </si>
  <si>
    <t>Změna stavu rezervy na nezasloužené pojistné, podíl zajišťo.</t>
  </si>
  <si>
    <t>8</t>
  </si>
  <si>
    <t>Převedené výnosy z investic z netechnického účtu</t>
  </si>
  <si>
    <t>9</t>
  </si>
  <si>
    <t>Ostatní technické výnosy, očištěné od zajištění</t>
  </si>
  <si>
    <t>10</t>
  </si>
  <si>
    <t>Náklady na poj. pl. včetně změny TR, očištěné od zajištění ∑</t>
  </si>
  <si>
    <t>11</t>
  </si>
  <si>
    <t>Náklady na pojistná plnění, očištěné od zajištění ∑</t>
  </si>
  <si>
    <t>12</t>
  </si>
  <si>
    <t>Hrubá výše nákladů na pojistná plnění</t>
  </si>
  <si>
    <t>13</t>
  </si>
  <si>
    <t>Náklady na pojistná plnění, podíl zajišťovatelů</t>
  </si>
  <si>
    <t>14</t>
  </si>
  <si>
    <t>Změna stavu rezervy na poj. pl., očištěné od zajištění ∑</t>
  </si>
  <si>
    <t>15</t>
  </si>
  <si>
    <t>Změna stavu hrubé výše rezervy na pojistná plnění</t>
  </si>
  <si>
    <t>16</t>
  </si>
  <si>
    <t>Změna stavu rezervy na pojistná plnění, podíl zajišťovatelů</t>
  </si>
  <si>
    <t>17</t>
  </si>
  <si>
    <t>Změny stavu ostatních tech. rezerv, očištěné od zajištění</t>
  </si>
  <si>
    <t>18</t>
  </si>
  <si>
    <t>Bonusy a slevy, očištěné od zajištění</t>
  </si>
  <si>
    <t>19</t>
  </si>
  <si>
    <t>Čistá výše provozních nákladů ∑</t>
  </si>
  <si>
    <t>20</t>
  </si>
  <si>
    <t>Pořizovací náklady na pojistné smlouvy</t>
  </si>
  <si>
    <t>21</t>
  </si>
  <si>
    <t>Změna stavu časově rozlišených pořizovacích nákladů</t>
  </si>
  <si>
    <t>22</t>
  </si>
  <si>
    <t>Správní režie</t>
  </si>
  <si>
    <t>23</t>
  </si>
  <si>
    <t>Provize od zajišťovatelů a podíly na ziscích</t>
  </si>
  <si>
    <t>24</t>
  </si>
  <si>
    <t>Ostatní technické náklady, očištěné od zajištění</t>
  </si>
  <si>
    <t>25</t>
  </si>
  <si>
    <t>VYPO20_12 - Technický účet k životnímu pojištění</t>
  </si>
  <si>
    <t>Výsledek technického účtu k životnímu pojištění ∑</t>
  </si>
  <si>
    <t>Výnosy z investic ∑</t>
  </si>
  <si>
    <t>Výnosy z podílů</t>
  </si>
  <si>
    <t>Výnosy z ostatních investic ∑</t>
  </si>
  <si>
    <t>Výnosy z pozemků a staveb (nemovitosti)</t>
  </si>
  <si>
    <t>Výnosy z ostatních investic (mimo nemovitostí)</t>
  </si>
  <si>
    <t>Změny hodnoty investic - výnosy</t>
  </si>
  <si>
    <t>Výnosy z realizace investic</t>
  </si>
  <si>
    <t>Přírůstky hodnoty investic</t>
  </si>
  <si>
    <t>Změny stavu ostatních tech. rezerv, očištěné od zajištění ∑</t>
  </si>
  <si>
    <t>Změna stavu rezervy na životní pojištění, očištěná od zajiš. ∑</t>
  </si>
  <si>
    <t>26</t>
  </si>
  <si>
    <t>Změna stavu hrubé výše rezervy na životní pojištění</t>
  </si>
  <si>
    <t>27</t>
  </si>
  <si>
    <t>Změna stavu rezervy na životní pojištění, podíl zajišťovatelů</t>
  </si>
  <si>
    <t>28</t>
  </si>
  <si>
    <t>Změna stavu ostat. TR (mimo rez. živ. poj.), očiš. od zajiš.</t>
  </si>
  <si>
    <t>29</t>
  </si>
  <si>
    <t>30</t>
  </si>
  <si>
    <t>31</t>
  </si>
  <si>
    <t>32</t>
  </si>
  <si>
    <t>33</t>
  </si>
  <si>
    <t>34</t>
  </si>
  <si>
    <t>35</t>
  </si>
  <si>
    <t>Náklady na investice ∑</t>
  </si>
  <si>
    <t>36</t>
  </si>
  <si>
    <t>Náklady na správu investic, včetně úroků</t>
  </si>
  <si>
    <t>37</t>
  </si>
  <si>
    <t>Změna hodnoty investic - náklady</t>
  </si>
  <si>
    <t>38</t>
  </si>
  <si>
    <t>Náklady spojené s realizací investic</t>
  </si>
  <si>
    <t>39</t>
  </si>
  <si>
    <t>Úbytky hodnoty investic</t>
  </si>
  <si>
    <t>40</t>
  </si>
  <si>
    <t>41</t>
  </si>
  <si>
    <t>Převod výnosů z investic na netechnický účet</t>
  </si>
  <si>
    <t>42</t>
  </si>
  <si>
    <t>VYPO20_21 - Netechnický účet</t>
  </si>
  <si>
    <t>Zisk nebo ztráta za účetní období ∑</t>
  </si>
  <si>
    <t>Zisk nebo ztráta z běžné činnosti po zdanění ∑</t>
  </si>
  <si>
    <t>Výsledek technického účtu k neživotnímu pojištění</t>
  </si>
  <si>
    <t>Výsledek technického účtu k životnímu pojištění</t>
  </si>
  <si>
    <t>Převedené výnosy fin. umístění z technického účtu k živ.poj.</t>
  </si>
  <si>
    <t>Převod výnosů z investic na tech. účet k neživ. poj.</t>
  </si>
  <si>
    <t>Ostatní výnosy</t>
  </si>
  <si>
    <t>Ostatní náklady</t>
  </si>
  <si>
    <t>Daň z příjmů z běžné činnosti</t>
  </si>
  <si>
    <t>Mimořádný zisk nebo ztráta ∑</t>
  </si>
  <si>
    <t>Mimořádné výnosy</t>
  </si>
  <si>
    <t>Mimořádné náklady</t>
  </si>
  <si>
    <t>Daň z příjmů z mimořádné činnosti</t>
  </si>
  <si>
    <t>Ostatní daně neuvedené v předcházejících položkách</t>
  </si>
  <si>
    <t>@</t>
  </si>
  <si>
    <t>Kooperativa pojišťovna, a.s., VIG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</si>
</sst>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12" x14ac:knownFonts="1">
    <font>
      <sz val="11"/>
      <color rgb="FF000000"/>
      <name val="Calibri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Koop Office"/>
      <charset val="238"/>
    </font>
    <font>
      <sz val="8"/>
      <color rgb="FF000000"/>
      <name val="Koop Office"/>
      <charset val="238"/>
    </font>
    <font>
      <b/>
      <sz val="9"/>
      <name val="Koop Office"/>
      <charset val="238"/>
    </font>
    <font>
      <b/>
      <sz val="8"/>
      <color rgb="FF008000"/>
      <name val="Koop Office"/>
      <charset val="238"/>
    </font>
    <font>
      <b/>
      <sz val="8"/>
      <color indexed="17"/>
      <name val="Koop Office"/>
      <charset val="238"/>
    </font>
    <font>
      <b/>
      <i/>
      <sz val="8"/>
      <color indexed="10"/>
      <name val="Koop Office"/>
      <charset val="238"/>
    </font>
    <font>
      <b/>
      <sz val="8"/>
      <name val="Koop Office"/>
      <charset val="238"/>
    </font>
    <font>
      <sz val="8"/>
      <name val="Koop Offi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Alignment="0"/>
    <xf numFmtId="164" fontId="1" fillId="2" borderId="1" applyAlignment="0"/>
    <xf numFmtId="164" fontId="2" fillId="3" borderId="1" applyAlignment="0"/>
  </cellStyleXfs>
  <cellXfs count="16">
    <xf numFmtId="0" fontId="0" fillId="0" borderId="0" xfId="0" applyFont="1" applyAlignment="1"/>
    <xf numFmtId="49" fontId="3" fillId="0" borderId="0" xfId="0" applyNumberFormat="1" applyFont="1" applyAlignment="1"/>
    <xf numFmtId="0" fontId="3" fillId="0" borderId="0" xfId="0" applyFont="1" applyAlignment="1"/>
    <xf numFmtId="49" fontId="4" fillId="0" borderId="0" xfId="0" applyNumberFormat="1" applyFont="1" applyAlignment="1"/>
    <xf numFmtId="49" fontId="5" fillId="0" borderId="0" xfId="0" applyNumberFormat="1" applyFont="1" applyAlignment="1"/>
    <xf numFmtId="14" fontId="6" fillId="0" borderId="0" xfId="0" applyNumberFormat="1" applyFont="1" applyAlignment="1">
      <alignment horizontal="right"/>
    </xf>
    <xf numFmtId="49" fontId="7" fillId="0" borderId="0" xfId="0" applyNumberFormat="1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49" fontId="5" fillId="0" borderId="2" xfId="0" applyNumberFormat="1" applyFont="1" applyBorder="1" applyAlignment="1"/>
    <xf numFmtId="49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64" fontId="10" fillId="3" borderId="1" xfId="2" applyFont="1"/>
    <xf numFmtId="164" fontId="11" fillId="4" borderId="3" xfId="1" applyFont="1" applyFill="1" applyBorder="1"/>
    <xf numFmtId="0" fontId="5" fillId="0" borderId="2" xfId="0" applyFont="1" applyBorder="1" applyAlignment="1"/>
    <xf numFmtId="0" fontId="5" fillId="0" borderId="0" xfId="0" applyFont="1" applyAlignment="1"/>
  </cellXfs>
  <cellStyles count="3">
    <cellStyle name="Normální" xfId="0" builtinId="0" customBuiltin="1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PC\V&#253;kaznictv&#237;\&#268;NB\2021\Koop\Dohled%20IV.Q%202021\VYPOS20_20211231_KOOP_SDAT_odZb&#283;hl&#237;kov&#225;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YPO20_11"/>
      <sheetName val="VYPO20_12"/>
      <sheetName val="VYPO20_21"/>
    </sheetNames>
    <sheetDataSet>
      <sheetData sheetId="0"/>
      <sheetData sheetId="1">
        <row r="7">
          <cell r="D7">
            <v>8479664911.8000069</v>
          </cell>
        </row>
      </sheetData>
      <sheetData sheetId="2">
        <row r="7">
          <cell r="D7">
            <v>2843187155.0700016</v>
          </cell>
        </row>
      </sheetData>
      <sheetData sheetId="3">
        <row r="18">
          <cell r="D18"/>
        </row>
        <row r="23">
          <cell r="D23">
            <v>-7138296999.7799997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1"/>
  <sheetViews>
    <sheetView workbookViewId="0">
      <pane xSplit="3" ySplit="6" topLeftCell="D7" activePane="bottomRight" state="frozen"/>
      <selection pane="topRight"/>
      <selection pane="bottomLeft"/>
      <selection pane="bottomRight" activeCell="N24" sqref="N24"/>
    </sheetView>
  </sheetViews>
  <sheetFormatPr defaultColWidth="9.140625" defaultRowHeight="11.25" customHeight="1" x14ac:dyDescent="0.2"/>
  <cols>
    <col min="1" max="1" width="9.140625" style="1"/>
    <col min="2" max="2" width="49.7109375" style="1" customWidth="1"/>
    <col min="3" max="3" width="4.7109375" style="1" customWidth="1"/>
    <col min="4" max="4" width="17.7109375" style="1" customWidth="1"/>
    <col min="5" max="5" width="9.140625" style="1"/>
    <col min="6" max="6" width="9.85546875" style="1" bestFit="1" customWidth="1"/>
    <col min="7" max="16384" width="9.140625" style="1"/>
  </cols>
  <sheetData>
    <row r="1" spans="1:9" ht="11.25" customHeight="1" x14ac:dyDescent="0.2">
      <c r="A1" s="3" t="s">
        <v>0</v>
      </c>
      <c r="B1" s="4"/>
      <c r="C1" s="4"/>
      <c r="D1" s="4"/>
      <c r="E1" s="4"/>
      <c r="F1" s="5">
        <v>44561</v>
      </c>
      <c r="G1" s="4"/>
      <c r="H1" s="4"/>
      <c r="I1" s="4"/>
    </row>
    <row r="2" spans="1:9" ht="11.25" customHeight="1" x14ac:dyDescent="0.2">
      <c r="A2" s="6" t="s">
        <v>105</v>
      </c>
      <c r="B2" s="7"/>
      <c r="C2" s="7"/>
      <c r="D2" s="7"/>
      <c r="E2" s="8"/>
      <c r="F2" s="8"/>
      <c r="G2" s="4"/>
      <c r="H2" s="4"/>
      <c r="I2" s="4"/>
    </row>
    <row r="3" spans="1:9" ht="11.2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11.25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9" ht="11.25" customHeight="1" x14ac:dyDescent="0.2">
      <c r="A5" s="4"/>
      <c r="B5" s="4"/>
      <c r="C5" s="4"/>
      <c r="D5" s="4"/>
      <c r="E5" s="4"/>
      <c r="F5" s="4"/>
      <c r="G5" s="4"/>
      <c r="H5" s="4"/>
      <c r="I5" s="4"/>
    </row>
    <row r="6" spans="1:9" ht="11.25" customHeight="1" x14ac:dyDescent="0.2">
      <c r="A6" s="4"/>
      <c r="B6" s="9"/>
      <c r="C6" s="10" t="s">
        <v>104</v>
      </c>
      <c r="D6" s="11" t="s">
        <v>1</v>
      </c>
      <c r="E6" s="4"/>
      <c r="F6" s="4"/>
      <c r="G6" s="4"/>
      <c r="H6" s="4"/>
      <c r="I6" s="4"/>
    </row>
    <row r="7" spans="1:9" ht="11.25" customHeight="1" x14ac:dyDescent="0.2">
      <c r="A7" s="4"/>
      <c r="B7" s="14" t="s">
        <v>2</v>
      </c>
      <c r="C7" s="11" t="s">
        <v>1</v>
      </c>
      <c r="D7" s="12">
        <f>D8+D15+D16+D17+D24+D25+D26+D31</f>
        <v>8479664911.8000069</v>
      </c>
      <c r="E7" s="4"/>
      <c r="F7" s="4"/>
      <c r="G7" s="4"/>
      <c r="H7" s="4"/>
      <c r="I7" s="4"/>
    </row>
    <row r="8" spans="1:9" ht="11.25" customHeight="1" x14ac:dyDescent="0.2">
      <c r="A8" s="4"/>
      <c r="B8" s="14" t="s">
        <v>3</v>
      </c>
      <c r="C8" s="11" t="s">
        <v>4</v>
      </c>
      <c r="D8" s="12">
        <f>D9+D12</f>
        <v>22499028114.580006</v>
      </c>
      <c r="E8" s="4"/>
      <c r="F8" s="4"/>
      <c r="G8" s="4"/>
      <c r="H8" s="4"/>
      <c r="I8" s="4"/>
    </row>
    <row r="9" spans="1:9" ht="11.25" customHeight="1" x14ac:dyDescent="0.2">
      <c r="A9" s="4"/>
      <c r="B9" s="14" t="s">
        <v>5</v>
      </c>
      <c r="C9" s="11" t="s">
        <v>6</v>
      </c>
      <c r="D9" s="12">
        <f>D10+D11</f>
        <v>22934874349.500004</v>
      </c>
      <c r="E9" s="4"/>
      <c r="F9" s="4"/>
      <c r="G9" s="4"/>
      <c r="H9" s="4"/>
      <c r="I9" s="4"/>
    </row>
    <row r="10" spans="1:9" ht="11.25" customHeight="1" x14ac:dyDescent="0.2">
      <c r="A10" s="4"/>
      <c r="B10" s="14" t="s">
        <v>7</v>
      </c>
      <c r="C10" s="11" t="s">
        <v>8</v>
      </c>
      <c r="D10" s="13">
        <v>28900475881.340004</v>
      </c>
      <c r="E10" s="4"/>
      <c r="F10" s="4"/>
      <c r="G10" s="4"/>
      <c r="H10" s="4"/>
      <c r="I10" s="4"/>
    </row>
    <row r="11" spans="1:9" ht="11.25" customHeight="1" x14ac:dyDescent="0.2">
      <c r="A11" s="4"/>
      <c r="B11" s="14" t="s">
        <v>9</v>
      </c>
      <c r="C11" s="11" t="s">
        <v>10</v>
      </c>
      <c r="D11" s="13">
        <v>-5965601531.8400002</v>
      </c>
      <c r="E11" s="4"/>
      <c r="F11" s="4"/>
      <c r="G11" s="4"/>
      <c r="H11" s="4"/>
      <c r="I11" s="4"/>
    </row>
    <row r="12" spans="1:9" ht="11.25" customHeight="1" x14ac:dyDescent="0.2">
      <c r="A12" s="4"/>
      <c r="B12" s="14" t="s">
        <v>11</v>
      </c>
      <c r="C12" s="11" t="s">
        <v>12</v>
      </c>
      <c r="D12" s="12">
        <f>D13+D14</f>
        <v>-435846234.91999972</v>
      </c>
      <c r="E12" s="4"/>
      <c r="F12" s="4"/>
      <c r="G12" s="4"/>
      <c r="H12" s="4"/>
      <c r="I12" s="4"/>
    </row>
    <row r="13" spans="1:9" ht="11.25" customHeight="1" x14ac:dyDescent="0.2">
      <c r="A13" s="4"/>
      <c r="B13" s="14" t="s">
        <v>13</v>
      </c>
      <c r="C13" s="11" t="s">
        <v>14</v>
      </c>
      <c r="D13" s="13">
        <v>-93801779.69999966</v>
      </c>
      <c r="E13" s="4"/>
      <c r="F13" s="4"/>
      <c r="G13" s="4"/>
      <c r="H13" s="4"/>
      <c r="I13" s="4"/>
    </row>
    <row r="14" spans="1:9" ht="11.25" customHeight="1" x14ac:dyDescent="0.2">
      <c r="A14" s="4"/>
      <c r="B14" s="14" t="s">
        <v>15</v>
      </c>
      <c r="C14" s="11" t="s">
        <v>16</v>
      </c>
      <c r="D14" s="13">
        <v>-342044455.22000003</v>
      </c>
      <c r="E14" s="4"/>
      <c r="F14" s="4"/>
      <c r="G14" s="4"/>
      <c r="H14" s="4"/>
      <c r="I14" s="4"/>
    </row>
    <row r="15" spans="1:9" ht="11.25" customHeight="1" x14ac:dyDescent="0.2">
      <c r="A15" s="4"/>
      <c r="B15" s="14" t="s">
        <v>17</v>
      </c>
      <c r="C15" s="11" t="s">
        <v>18</v>
      </c>
      <c r="D15" s="12">
        <f>-[1]VYPO20_21!D23</f>
        <v>7138296999.7799997</v>
      </c>
      <c r="E15" s="4"/>
      <c r="F15" s="4"/>
      <c r="G15" s="4"/>
      <c r="H15" s="4"/>
      <c r="I15" s="4"/>
    </row>
    <row r="16" spans="1:9" ht="11.25" customHeight="1" x14ac:dyDescent="0.2">
      <c r="A16" s="4"/>
      <c r="B16" s="14" t="s">
        <v>19</v>
      </c>
      <c r="C16" s="11" t="s">
        <v>20</v>
      </c>
      <c r="D16" s="13">
        <v>601810668.74999988</v>
      </c>
      <c r="E16" s="4"/>
      <c r="F16" s="4"/>
      <c r="G16" s="4"/>
      <c r="H16" s="4"/>
      <c r="I16" s="4"/>
    </row>
    <row r="17" spans="1:9" ht="11.25" customHeight="1" x14ac:dyDescent="0.2">
      <c r="A17" s="4"/>
      <c r="B17" s="14" t="s">
        <v>21</v>
      </c>
      <c r="C17" s="11" t="s">
        <v>22</v>
      </c>
      <c r="D17" s="12">
        <f>D18+D21</f>
        <v>-12402564806.029999</v>
      </c>
      <c r="E17" s="4"/>
      <c r="F17" s="4"/>
      <c r="G17" s="4"/>
      <c r="H17" s="4"/>
      <c r="I17" s="4"/>
    </row>
    <row r="18" spans="1:9" ht="11.25" customHeight="1" x14ac:dyDescent="0.2">
      <c r="A18" s="4"/>
      <c r="B18" s="14" t="s">
        <v>23</v>
      </c>
      <c r="C18" s="11" t="s">
        <v>24</v>
      </c>
      <c r="D18" s="12">
        <f>D19+D20</f>
        <v>-11996032304.82</v>
      </c>
      <c r="E18" s="4"/>
      <c r="F18" s="4"/>
      <c r="G18" s="4"/>
      <c r="H18" s="4"/>
      <c r="I18" s="4"/>
    </row>
    <row r="19" spans="1:9" ht="11.25" customHeight="1" x14ac:dyDescent="0.2">
      <c r="A19" s="4"/>
      <c r="B19" s="14" t="s">
        <v>25</v>
      </c>
      <c r="C19" s="11" t="s">
        <v>26</v>
      </c>
      <c r="D19" s="13">
        <v>-14701795953.870001</v>
      </c>
      <c r="E19" s="4"/>
      <c r="F19" s="4"/>
      <c r="G19" s="4"/>
      <c r="H19" s="4"/>
      <c r="I19" s="4"/>
    </row>
    <row r="20" spans="1:9" ht="11.25" customHeight="1" x14ac:dyDescent="0.2">
      <c r="A20" s="4"/>
      <c r="B20" s="14" t="s">
        <v>27</v>
      </c>
      <c r="C20" s="11" t="s">
        <v>28</v>
      </c>
      <c r="D20" s="13">
        <v>2705763649.0500002</v>
      </c>
      <c r="E20" s="4"/>
      <c r="F20" s="4"/>
      <c r="G20" s="4"/>
      <c r="H20" s="4"/>
      <c r="I20" s="4"/>
    </row>
    <row r="21" spans="1:9" ht="11.25" customHeight="1" x14ac:dyDescent="0.2">
      <c r="A21" s="4"/>
      <c r="B21" s="14" t="s">
        <v>29</v>
      </c>
      <c r="C21" s="11" t="s">
        <v>30</v>
      </c>
      <c r="D21" s="12">
        <f>D22+D23</f>
        <v>-406532501.20999956</v>
      </c>
      <c r="E21" s="4"/>
      <c r="F21" s="4"/>
      <c r="G21" s="4"/>
      <c r="H21" s="4"/>
      <c r="I21" s="4"/>
    </row>
    <row r="22" spans="1:9" ht="11.25" customHeight="1" x14ac:dyDescent="0.2">
      <c r="A22" s="4"/>
      <c r="B22" s="14" t="s">
        <v>31</v>
      </c>
      <c r="C22" s="11" t="s">
        <v>32</v>
      </c>
      <c r="D22" s="13">
        <v>-1478313599.8399994</v>
      </c>
      <c r="E22" s="4"/>
      <c r="F22" s="4"/>
      <c r="G22" s="4"/>
      <c r="H22" s="4"/>
      <c r="I22" s="4"/>
    </row>
    <row r="23" spans="1:9" ht="11.25" customHeight="1" x14ac:dyDescent="0.2">
      <c r="A23" s="4"/>
      <c r="B23" s="14" t="s">
        <v>33</v>
      </c>
      <c r="C23" s="11" t="s">
        <v>34</v>
      </c>
      <c r="D23" s="13">
        <v>1071781098.6299999</v>
      </c>
      <c r="E23" s="4"/>
      <c r="F23" s="4"/>
      <c r="G23" s="4"/>
      <c r="H23" s="4"/>
      <c r="I23" s="4"/>
    </row>
    <row r="24" spans="1:9" ht="11.25" customHeight="1" x14ac:dyDescent="0.2">
      <c r="A24" s="4"/>
      <c r="B24" s="14" t="s">
        <v>35</v>
      </c>
      <c r="C24" s="11" t="s">
        <v>36</v>
      </c>
      <c r="D24" s="13">
        <v>147004</v>
      </c>
      <c r="E24" s="4"/>
      <c r="F24" s="4"/>
      <c r="G24" s="4"/>
      <c r="H24" s="4"/>
      <c r="I24" s="4"/>
    </row>
    <row r="25" spans="1:9" ht="11.25" customHeight="1" x14ac:dyDescent="0.2">
      <c r="A25" s="4"/>
      <c r="B25" s="14" t="s">
        <v>37</v>
      </c>
      <c r="C25" s="11" t="s">
        <v>38</v>
      </c>
      <c r="D25" s="13">
        <v>-370619086.77999991</v>
      </c>
      <c r="E25" s="4"/>
      <c r="F25" s="4"/>
      <c r="G25" s="4"/>
      <c r="H25" s="4"/>
      <c r="I25" s="4"/>
    </row>
    <row r="26" spans="1:9" ht="11.25" customHeight="1" x14ac:dyDescent="0.2">
      <c r="A26" s="4"/>
      <c r="B26" s="14" t="s">
        <v>39</v>
      </c>
      <c r="C26" s="11" t="s">
        <v>40</v>
      </c>
      <c r="D26" s="12">
        <f>D27+D28+D29+D30</f>
        <v>-5110573500.8500004</v>
      </c>
      <c r="E26" s="4"/>
      <c r="F26" s="4"/>
      <c r="G26" s="4"/>
      <c r="H26" s="4"/>
      <c r="I26" s="4"/>
    </row>
    <row r="27" spans="1:9" ht="11.25" customHeight="1" x14ac:dyDescent="0.2">
      <c r="A27" s="4"/>
      <c r="B27" s="14" t="s">
        <v>41</v>
      </c>
      <c r="C27" s="11" t="s">
        <v>42</v>
      </c>
      <c r="D27" s="13">
        <v>-5584216017.4499998</v>
      </c>
      <c r="E27" s="4"/>
      <c r="F27" s="4"/>
      <c r="G27" s="4"/>
      <c r="H27" s="4"/>
      <c r="I27" s="4"/>
    </row>
    <row r="28" spans="1:9" ht="11.25" customHeight="1" x14ac:dyDescent="0.2">
      <c r="A28" s="4"/>
      <c r="B28" s="14" t="s">
        <v>43</v>
      </c>
      <c r="C28" s="11" t="s">
        <v>44</v>
      </c>
      <c r="D28" s="13">
        <v>112910309.43999997</v>
      </c>
      <c r="E28" s="4"/>
      <c r="F28" s="4"/>
      <c r="G28" s="4"/>
      <c r="H28" s="4"/>
      <c r="I28" s="4"/>
    </row>
    <row r="29" spans="1:9" ht="11.25" customHeight="1" x14ac:dyDescent="0.2">
      <c r="A29" s="4"/>
      <c r="B29" s="14" t="s">
        <v>45</v>
      </c>
      <c r="C29" s="11" t="s">
        <v>46</v>
      </c>
      <c r="D29" s="13">
        <v>-1168726995.75</v>
      </c>
      <c r="E29" s="4"/>
      <c r="F29" s="4"/>
      <c r="G29" s="4"/>
      <c r="H29" s="4"/>
      <c r="I29" s="4"/>
    </row>
    <row r="30" spans="1:9" ht="11.25" customHeight="1" x14ac:dyDescent="0.2">
      <c r="A30" s="4"/>
      <c r="B30" s="14" t="s">
        <v>47</v>
      </c>
      <c r="C30" s="11" t="s">
        <v>48</v>
      </c>
      <c r="D30" s="13">
        <v>1529459202.9099998</v>
      </c>
      <c r="E30" s="4"/>
      <c r="F30" s="4"/>
      <c r="G30" s="4"/>
      <c r="H30" s="4"/>
      <c r="I30" s="4"/>
    </row>
    <row r="31" spans="1:9" ht="11.25" customHeight="1" x14ac:dyDescent="0.2">
      <c r="A31" s="4"/>
      <c r="B31" s="14" t="s">
        <v>49</v>
      </c>
      <c r="C31" s="11" t="s">
        <v>50</v>
      </c>
      <c r="D31" s="13">
        <v>-3875860481.6499996</v>
      </c>
      <c r="E31" s="4"/>
      <c r="F31" s="4"/>
      <c r="G31" s="4"/>
      <c r="H31" s="4"/>
      <c r="I31" s="4"/>
    </row>
    <row r="32" spans="1:9" ht="11.25" customHeight="1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11.25" customHeight="1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ht="11.25" customHeight="1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ht="11.25" customHeight="1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ht="11.25" customHeight="1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ht="11.25" customHeight="1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ht="11.25" customHeight="1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ht="11.25" customHeight="1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ht="11.25" customHeight="1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ht="11.25" customHeight="1" x14ac:dyDescent="0.2">
      <c r="A41" s="4"/>
      <c r="B41" s="4"/>
      <c r="C41" s="4"/>
      <c r="D41" s="4"/>
      <c r="E41" s="4"/>
      <c r="F41" s="4"/>
      <c r="G41" s="4"/>
      <c r="H41" s="4"/>
      <c r="I41" s="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H54"/>
  <sheetViews>
    <sheetView tabSelected="1" workbookViewId="0">
      <pane xSplit="3" ySplit="11" topLeftCell="D12" activePane="bottomRight" state="frozen"/>
      <selection activeCell="F2" sqref="F2"/>
      <selection pane="topRight" activeCell="F2" sqref="F2"/>
      <selection pane="bottomLeft" activeCell="F2" sqref="F2"/>
      <selection pane="bottomRight" activeCell="J27" sqref="J27"/>
    </sheetView>
  </sheetViews>
  <sheetFormatPr defaultColWidth="9.140625" defaultRowHeight="11.25" customHeight="1" x14ac:dyDescent="0.2"/>
  <cols>
    <col min="1" max="1" width="9.140625" style="2"/>
    <col min="2" max="2" width="49.7109375" style="2" customWidth="1"/>
    <col min="3" max="3" width="4.7109375" style="2" customWidth="1"/>
    <col min="4" max="4" width="17.7109375" style="2" customWidth="1"/>
    <col min="5" max="5" width="9.140625" style="2"/>
    <col min="6" max="6" width="9.85546875" style="2" bestFit="1" customWidth="1"/>
    <col min="7" max="16384" width="9.140625" style="2"/>
  </cols>
  <sheetData>
    <row r="6" spans="1:8" ht="11.25" customHeight="1" x14ac:dyDescent="0.2">
      <c r="A6" s="3" t="s">
        <v>51</v>
      </c>
      <c r="B6" s="15"/>
      <c r="C6" s="15"/>
      <c r="D6" s="15"/>
      <c r="E6" s="15"/>
      <c r="F6" s="5">
        <v>44561</v>
      </c>
      <c r="G6" s="15"/>
      <c r="H6" s="15"/>
    </row>
    <row r="7" spans="1:8" ht="11.25" customHeight="1" x14ac:dyDescent="0.2">
      <c r="A7" s="15"/>
      <c r="B7" s="15"/>
      <c r="C7" s="15"/>
      <c r="D7" s="15"/>
      <c r="E7" s="15"/>
      <c r="F7" s="15"/>
      <c r="G7" s="15"/>
      <c r="H7" s="15"/>
    </row>
    <row r="8" spans="1:8" ht="11.25" customHeight="1" x14ac:dyDescent="0.2">
      <c r="A8" s="15"/>
      <c r="B8" s="15"/>
      <c r="C8" s="15"/>
      <c r="D8" s="15"/>
      <c r="E8" s="15"/>
      <c r="F8" s="15"/>
      <c r="G8" s="15"/>
      <c r="H8" s="15"/>
    </row>
    <row r="9" spans="1:8" ht="11.25" customHeight="1" x14ac:dyDescent="0.2">
      <c r="A9" s="15"/>
      <c r="B9" s="15"/>
      <c r="C9" s="15"/>
      <c r="D9" s="15"/>
      <c r="E9" s="15"/>
      <c r="F9" s="15"/>
      <c r="G9" s="15"/>
      <c r="H9" s="15"/>
    </row>
    <row r="10" spans="1:8" ht="11.25" customHeight="1" x14ac:dyDescent="0.2">
      <c r="A10" s="15"/>
      <c r="B10" s="15"/>
      <c r="C10" s="15"/>
      <c r="D10" s="15"/>
      <c r="E10" s="15"/>
      <c r="F10" s="15"/>
      <c r="G10" s="15"/>
      <c r="H10" s="15"/>
    </row>
    <row r="11" spans="1:8" ht="11.25" customHeight="1" x14ac:dyDescent="0.2">
      <c r="A11" s="15"/>
      <c r="B11" s="9"/>
      <c r="C11" s="10" t="s">
        <v>104</v>
      </c>
      <c r="D11" s="11" t="s">
        <v>1</v>
      </c>
      <c r="E11" s="15"/>
      <c r="F11" s="15"/>
      <c r="G11" s="15"/>
      <c r="H11" s="15"/>
    </row>
    <row r="12" spans="1:8" ht="11.25" customHeight="1" x14ac:dyDescent="0.2">
      <c r="A12" s="15"/>
      <c r="B12" s="14" t="s">
        <v>52</v>
      </c>
      <c r="C12" s="11" t="s">
        <v>1</v>
      </c>
      <c r="D12" s="12">
        <f>D13+D20+D27+D28+D29+D36+D41+D42+D47+D51+D52+D53</f>
        <v>2843187155.0700016</v>
      </c>
      <c r="E12" s="15"/>
      <c r="F12" s="15"/>
      <c r="G12" s="15"/>
      <c r="H12" s="15"/>
    </row>
    <row r="13" spans="1:8" ht="11.25" customHeight="1" x14ac:dyDescent="0.2">
      <c r="A13" s="15"/>
      <c r="B13" s="14" t="s">
        <v>3</v>
      </c>
      <c r="C13" s="11" t="s">
        <v>4</v>
      </c>
      <c r="D13" s="12">
        <f>D14+D17</f>
        <v>12481271148.84</v>
      </c>
      <c r="E13" s="15"/>
      <c r="F13" s="15"/>
      <c r="G13" s="15"/>
      <c r="H13" s="15"/>
    </row>
    <row r="14" spans="1:8" ht="11.25" customHeight="1" x14ac:dyDescent="0.2">
      <c r="A14" s="15"/>
      <c r="B14" s="14" t="s">
        <v>5</v>
      </c>
      <c r="C14" s="11" t="s">
        <v>6</v>
      </c>
      <c r="D14" s="12">
        <f>D15+D16</f>
        <v>12473823719.950001</v>
      </c>
      <c r="E14" s="15"/>
      <c r="F14" s="15"/>
      <c r="G14" s="15"/>
      <c r="H14" s="15"/>
    </row>
    <row r="15" spans="1:8" ht="11.25" customHeight="1" x14ac:dyDescent="0.2">
      <c r="A15" s="15"/>
      <c r="B15" s="14" t="s">
        <v>7</v>
      </c>
      <c r="C15" s="11" t="s">
        <v>8</v>
      </c>
      <c r="D15" s="13">
        <v>14893619916.4</v>
      </c>
      <c r="E15" s="15"/>
      <c r="F15" s="15"/>
      <c r="G15" s="15"/>
      <c r="H15" s="15"/>
    </row>
    <row r="16" spans="1:8" ht="11.25" customHeight="1" x14ac:dyDescent="0.2">
      <c r="A16" s="15"/>
      <c r="B16" s="14" t="s">
        <v>9</v>
      </c>
      <c r="C16" s="11" t="s">
        <v>10</v>
      </c>
      <c r="D16" s="13">
        <v>-2419796196.4499998</v>
      </c>
      <c r="E16" s="15"/>
      <c r="F16" s="15"/>
      <c r="G16" s="15"/>
      <c r="H16" s="15"/>
    </row>
    <row r="17" spans="1:8" ht="11.25" customHeight="1" x14ac:dyDescent="0.2">
      <c r="A17" s="15"/>
      <c r="B17" s="14" t="s">
        <v>11</v>
      </c>
      <c r="C17" s="11" t="s">
        <v>12</v>
      </c>
      <c r="D17" s="12">
        <f>D18+D19</f>
        <v>7447428.8899999931</v>
      </c>
      <c r="E17" s="15"/>
      <c r="F17" s="15"/>
      <c r="G17" s="15"/>
      <c r="H17" s="15"/>
    </row>
    <row r="18" spans="1:8" ht="11.25" customHeight="1" x14ac:dyDescent="0.2">
      <c r="A18" s="15"/>
      <c r="B18" s="14" t="s">
        <v>13</v>
      </c>
      <c r="C18" s="11" t="s">
        <v>14</v>
      </c>
      <c r="D18" s="13">
        <v>7822346.8899999931</v>
      </c>
      <c r="E18" s="15"/>
      <c r="F18" s="15"/>
      <c r="G18" s="15"/>
      <c r="H18" s="15"/>
    </row>
    <row r="19" spans="1:8" ht="11.25" customHeight="1" x14ac:dyDescent="0.2">
      <c r="A19" s="15"/>
      <c r="B19" s="14" t="s">
        <v>15</v>
      </c>
      <c r="C19" s="11" t="s">
        <v>16</v>
      </c>
      <c r="D19" s="13">
        <v>-374918</v>
      </c>
      <c r="E19" s="15"/>
      <c r="F19" s="15"/>
      <c r="G19" s="15"/>
      <c r="H19" s="15"/>
    </row>
    <row r="20" spans="1:8" ht="11.25" customHeight="1" x14ac:dyDescent="0.2">
      <c r="A20" s="15"/>
      <c r="B20" s="14" t="s">
        <v>53</v>
      </c>
      <c r="C20" s="11" t="s">
        <v>18</v>
      </c>
      <c r="D20" s="12">
        <f>D21+D22+D25+D26</f>
        <v>2112309430.54</v>
      </c>
      <c r="E20" s="15"/>
      <c r="F20" s="15"/>
      <c r="G20" s="15"/>
      <c r="H20" s="15"/>
    </row>
    <row r="21" spans="1:8" ht="11.25" customHeight="1" x14ac:dyDescent="0.2">
      <c r="A21" s="15"/>
      <c r="B21" s="14" t="s">
        <v>54</v>
      </c>
      <c r="C21" s="11" t="s">
        <v>20</v>
      </c>
      <c r="D21" s="13">
        <v>44956607.969999999</v>
      </c>
      <c r="E21" s="15"/>
      <c r="F21" s="15"/>
      <c r="G21" s="15"/>
      <c r="H21" s="15"/>
    </row>
    <row r="22" spans="1:8" ht="11.25" customHeight="1" x14ac:dyDescent="0.2">
      <c r="A22" s="15"/>
      <c r="B22" s="14" t="s">
        <v>55</v>
      </c>
      <c r="C22" s="11" t="s">
        <v>22</v>
      </c>
      <c r="D22" s="12">
        <f>D23+D24</f>
        <v>1280398999.3099999</v>
      </c>
      <c r="E22" s="15"/>
      <c r="F22" s="15"/>
      <c r="G22" s="15"/>
      <c r="H22" s="15"/>
    </row>
    <row r="23" spans="1:8" ht="11.25" customHeight="1" x14ac:dyDescent="0.2">
      <c r="A23" s="15"/>
      <c r="B23" s="14" t="s">
        <v>56</v>
      </c>
      <c r="C23" s="11" t="s">
        <v>24</v>
      </c>
      <c r="D23" s="13">
        <v>6921498.79</v>
      </c>
      <c r="E23" s="15"/>
      <c r="F23" s="15"/>
      <c r="G23" s="15"/>
      <c r="H23" s="15"/>
    </row>
    <row r="24" spans="1:8" ht="11.25" customHeight="1" x14ac:dyDescent="0.2">
      <c r="A24" s="15"/>
      <c r="B24" s="14" t="s">
        <v>57</v>
      </c>
      <c r="C24" s="11" t="s">
        <v>26</v>
      </c>
      <c r="D24" s="13">
        <v>1273477500.52</v>
      </c>
      <c r="E24" s="15"/>
      <c r="F24" s="15"/>
      <c r="G24" s="15"/>
      <c r="H24" s="15"/>
    </row>
    <row r="25" spans="1:8" ht="11.25" customHeight="1" x14ac:dyDescent="0.2">
      <c r="A25" s="15"/>
      <c r="B25" s="14" t="s">
        <v>58</v>
      </c>
      <c r="C25" s="11" t="s">
        <v>28</v>
      </c>
      <c r="D25" s="13">
        <v>77545498.920000002</v>
      </c>
      <c r="E25" s="15"/>
      <c r="F25" s="15"/>
      <c r="G25" s="15"/>
      <c r="H25" s="15"/>
    </row>
    <row r="26" spans="1:8" ht="11.25" customHeight="1" x14ac:dyDescent="0.2">
      <c r="A26" s="15"/>
      <c r="B26" s="14" t="s">
        <v>59</v>
      </c>
      <c r="C26" s="11" t="s">
        <v>30</v>
      </c>
      <c r="D26" s="13">
        <v>709408324.33999991</v>
      </c>
      <c r="E26" s="15"/>
      <c r="F26" s="15"/>
      <c r="G26" s="15"/>
      <c r="H26" s="15"/>
    </row>
    <row r="27" spans="1:8" ht="11.25" customHeight="1" x14ac:dyDescent="0.2">
      <c r="A27" s="15"/>
      <c r="B27" s="14" t="s">
        <v>60</v>
      </c>
      <c r="C27" s="11" t="s">
        <v>32</v>
      </c>
      <c r="D27" s="13">
        <v>974393447.87</v>
      </c>
      <c r="E27" s="15"/>
      <c r="F27" s="15"/>
      <c r="G27" s="15"/>
      <c r="H27" s="15"/>
    </row>
    <row r="28" spans="1:8" ht="11.25" customHeight="1" x14ac:dyDescent="0.2">
      <c r="A28" s="15"/>
      <c r="B28" s="14" t="s">
        <v>19</v>
      </c>
      <c r="C28" s="11" t="s">
        <v>34</v>
      </c>
      <c r="D28" s="13">
        <v>168740758.91000003</v>
      </c>
      <c r="E28" s="15"/>
      <c r="F28" s="15"/>
      <c r="G28" s="15"/>
      <c r="H28" s="15"/>
    </row>
    <row r="29" spans="1:8" ht="11.25" customHeight="1" x14ac:dyDescent="0.2">
      <c r="A29" s="15"/>
      <c r="B29" s="14" t="s">
        <v>21</v>
      </c>
      <c r="C29" s="11" t="s">
        <v>36</v>
      </c>
      <c r="D29" s="12">
        <f>D30+D33</f>
        <v>-7738586253.8299999</v>
      </c>
      <c r="E29" s="15"/>
      <c r="F29" s="15"/>
      <c r="G29" s="15"/>
      <c r="H29" s="15"/>
    </row>
    <row r="30" spans="1:8" ht="11.25" customHeight="1" x14ac:dyDescent="0.2">
      <c r="A30" s="15"/>
      <c r="B30" s="14" t="s">
        <v>23</v>
      </c>
      <c r="C30" s="11" t="s">
        <v>38</v>
      </c>
      <c r="D30" s="12">
        <f>D31+D32</f>
        <v>-7732205842.8199997</v>
      </c>
      <c r="E30" s="15"/>
      <c r="F30" s="15"/>
      <c r="G30" s="15"/>
      <c r="H30" s="15"/>
    </row>
    <row r="31" spans="1:8" ht="11.25" customHeight="1" x14ac:dyDescent="0.2">
      <c r="A31" s="15"/>
      <c r="B31" s="14" t="s">
        <v>25</v>
      </c>
      <c r="C31" s="11" t="s">
        <v>40</v>
      </c>
      <c r="D31" s="13">
        <v>-8612940586.7299995</v>
      </c>
      <c r="E31" s="15"/>
      <c r="F31" s="15"/>
      <c r="G31" s="15"/>
      <c r="H31" s="15"/>
    </row>
    <row r="32" spans="1:8" ht="11.25" customHeight="1" x14ac:dyDescent="0.2">
      <c r="A32" s="15"/>
      <c r="B32" s="14" t="s">
        <v>27</v>
      </c>
      <c r="C32" s="11" t="s">
        <v>42</v>
      </c>
      <c r="D32" s="13">
        <v>880734743.90999997</v>
      </c>
      <c r="E32" s="15"/>
      <c r="F32" s="15"/>
      <c r="G32" s="15"/>
      <c r="H32" s="15"/>
    </row>
    <row r="33" spans="1:8" ht="11.25" customHeight="1" x14ac:dyDescent="0.2">
      <c r="A33" s="15"/>
      <c r="B33" s="14" t="s">
        <v>29</v>
      </c>
      <c r="C33" s="11" t="s">
        <v>44</v>
      </c>
      <c r="D33" s="12">
        <f>D34+D35</f>
        <v>-6380411.009999752</v>
      </c>
      <c r="E33" s="15"/>
      <c r="F33" s="15"/>
      <c r="G33" s="15"/>
      <c r="H33" s="15"/>
    </row>
    <row r="34" spans="1:8" ht="11.25" customHeight="1" x14ac:dyDescent="0.2">
      <c r="A34" s="15"/>
      <c r="B34" s="14" t="s">
        <v>31</v>
      </c>
      <c r="C34" s="11" t="s">
        <v>46</v>
      </c>
      <c r="D34" s="13">
        <v>363354088.83000028</v>
      </c>
      <c r="E34" s="15"/>
      <c r="F34" s="15"/>
      <c r="G34" s="15"/>
      <c r="H34" s="15"/>
    </row>
    <row r="35" spans="1:8" ht="11.25" customHeight="1" x14ac:dyDescent="0.2">
      <c r="A35" s="15"/>
      <c r="B35" s="14" t="s">
        <v>33</v>
      </c>
      <c r="C35" s="11" t="s">
        <v>48</v>
      </c>
      <c r="D35" s="13">
        <v>-369734499.84000003</v>
      </c>
      <c r="E35" s="15"/>
      <c r="F35" s="15"/>
      <c r="G35" s="15"/>
      <c r="H35" s="15"/>
    </row>
    <row r="36" spans="1:8" ht="11.25" customHeight="1" x14ac:dyDescent="0.2">
      <c r="A36" s="15"/>
      <c r="B36" s="14" t="s">
        <v>61</v>
      </c>
      <c r="C36" s="11" t="s">
        <v>50</v>
      </c>
      <c r="D36" s="12">
        <f>D37+D40</f>
        <v>-999137000.37000012</v>
      </c>
      <c r="E36" s="15"/>
      <c r="F36" s="15"/>
      <c r="G36" s="15"/>
      <c r="H36" s="15"/>
    </row>
    <row r="37" spans="1:8" ht="11.25" customHeight="1" x14ac:dyDescent="0.2">
      <c r="A37" s="15"/>
      <c r="B37" s="14" t="s">
        <v>62</v>
      </c>
      <c r="C37" s="11" t="s">
        <v>63</v>
      </c>
      <c r="D37" s="12">
        <f>D38+D39</f>
        <v>-699290501.0200001</v>
      </c>
      <c r="E37" s="15"/>
      <c r="F37" s="15"/>
      <c r="G37" s="15"/>
      <c r="H37" s="15"/>
    </row>
    <row r="38" spans="1:8" ht="11.25" customHeight="1" x14ac:dyDescent="0.2">
      <c r="A38" s="15"/>
      <c r="B38" s="14" t="s">
        <v>64</v>
      </c>
      <c r="C38" s="11" t="s">
        <v>65</v>
      </c>
      <c r="D38" s="13">
        <v>-699290501.0200001</v>
      </c>
      <c r="E38" s="15"/>
      <c r="F38" s="15"/>
      <c r="G38" s="15"/>
      <c r="H38" s="15"/>
    </row>
    <row r="39" spans="1:8" ht="11.25" customHeight="1" x14ac:dyDescent="0.2">
      <c r="A39" s="15"/>
      <c r="B39" s="14" t="s">
        <v>66</v>
      </c>
      <c r="C39" s="11" t="s">
        <v>67</v>
      </c>
      <c r="D39" s="13">
        <v>0</v>
      </c>
      <c r="E39" s="15"/>
      <c r="F39" s="15"/>
      <c r="G39" s="15"/>
      <c r="H39" s="15"/>
    </row>
    <row r="40" spans="1:8" ht="11.25" customHeight="1" x14ac:dyDescent="0.2">
      <c r="A40" s="15"/>
      <c r="B40" s="14" t="s">
        <v>68</v>
      </c>
      <c r="C40" s="11" t="s">
        <v>69</v>
      </c>
      <c r="D40" s="13">
        <v>-299846499.35000002</v>
      </c>
      <c r="E40" s="15"/>
      <c r="F40" s="15"/>
      <c r="G40" s="15"/>
      <c r="H40" s="15"/>
    </row>
    <row r="41" spans="1:8" ht="11.25" customHeight="1" x14ac:dyDescent="0.2">
      <c r="A41" s="15"/>
      <c r="B41" s="14" t="s">
        <v>37</v>
      </c>
      <c r="C41" s="11" t="s">
        <v>70</v>
      </c>
      <c r="D41" s="13">
        <v>-496066510.88999999</v>
      </c>
      <c r="E41" s="15"/>
      <c r="F41" s="15"/>
      <c r="G41" s="15"/>
      <c r="H41" s="15"/>
    </row>
    <row r="42" spans="1:8" ht="11.25" customHeight="1" x14ac:dyDescent="0.2">
      <c r="A42" s="15"/>
      <c r="B42" s="14" t="s">
        <v>39</v>
      </c>
      <c r="C42" s="11" t="s">
        <v>71</v>
      </c>
      <c r="D42" s="12">
        <f>D43+D44+D45+D46</f>
        <v>-2363241498.98</v>
      </c>
      <c r="E42" s="15"/>
      <c r="F42" s="15"/>
      <c r="G42" s="15"/>
      <c r="H42" s="15"/>
    </row>
    <row r="43" spans="1:8" ht="11.25" customHeight="1" x14ac:dyDescent="0.2">
      <c r="A43" s="15"/>
      <c r="B43" s="14" t="s">
        <v>41</v>
      </c>
      <c r="C43" s="11" t="s">
        <v>72</v>
      </c>
      <c r="D43" s="13">
        <v>-3503624134.3200002</v>
      </c>
      <c r="E43" s="15"/>
      <c r="F43" s="15"/>
      <c r="G43" s="15"/>
      <c r="H43" s="15"/>
    </row>
    <row r="44" spans="1:8" ht="11.25" customHeight="1" x14ac:dyDescent="0.2">
      <c r="A44" s="15"/>
      <c r="B44" s="14" t="s">
        <v>43</v>
      </c>
      <c r="C44" s="11" t="s">
        <v>73</v>
      </c>
      <c r="D44" s="13">
        <v>276665624.75</v>
      </c>
      <c r="E44" s="15"/>
      <c r="F44" s="15"/>
      <c r="G44" s="15"/>
      <c r="H44" s="15"/>
    </row>
    <row r="45" spans="1:8" ht="11.25" customHeight="1" x14ac:dyDescent="0.2">
      <c r="A45" s="15"/>
      <c r="B45" s="14" t="s">
        <v>45</v>
      </c>
      <c r="C45" s="11" t="s">
        <v>74</v>
      </c>
      <c r="D45" s="13">
        <v>-709014447.65999997</v>
      </c>
      <c r="E45" s="15"/>
      <c r="F45" s="15"/>
      <c r="G45" s="15"/>
      <c r="H45" s="15"/>
    </row>
    <row r="46" spans="1:8" ht="11.25" customHeight="1" x14ac:dyDescent="0.2">
      <c r="A46" s="15"/>
      <c r="B46" s="14" t="s">
        <v>47</v>
      </c>
      <c r="C46" s="11" t="s">
        <v>75</v>
      </c>
      <c r="D46" s="13">
        <v>1572731458.25</v>
      </c>
      <c r="E46" s="15"/>
      <c r="F46" s="15"/>
      <c r="G46" s="15"/>
      <c r="H46" s="15"/>
    </row>
    <row r="47" spans="1:8" ht="11.25" customHeight="1" x14ac:dyDescent="0.2">
      <c r="A47" s="15"/>
      <c r="B47" s="14" t="s">
        <v>76</v>
      </c>
      <c r="C47" s="11" t="s">
        <v>77</v>
      </c>
      <c r="D47" s="12">
        <f>D48+D49+D50</f>
        <v>-797707499.1099999</v>
      </c>
      <c r="E47" s="15"/>
      <c r="F47" s="15"/>
      <c r="G47" s="15"/>
      <c r="H47" s="15"/>
    </row>
    <row r="48" spans="1:8" ht="11.25" customHeight="1" x14ac:dyDescent="0.2">
      <c r="A48" s="15"/>
      <c r="B48" s="14" t="s">
        <v>78</v>
      </c>
      <c r="C48" s="11" t="s">
        <v>79</v>
      </c>
      <c r="D48" s="13">
        <v>-114155137.92</v>
      </c>
      <c r="E48" s="15"/>
      <c r="F48" s="15"/>
      <c r="G48" s="15"/>
      <c r="H48" s="15"/>
    </row>
    <row r="49" spans="1:8" ht="11.25" customHeight="1" x14ac:dyDescent="0.2">
      <c r="A49" s="15"/>
      <c r="B49" s="14" t="s">
        <v>80</v>
      </c>
      <c r="C49" s="11" t="s">
        <v>81</v>
      </c>
      <c r="D49" s="13">
        <v>-64433118.879999995</v>
      </c>
      <c r="E49" s="15"/>
      <c r="F49" s="15"/>
      <c r="G49" s="15"/>
      <c r="H49" s="15"/>
    </row>
    <row r="50" spans="1:8" ht="11.25" customHeight="1" x14ac:dyDescent="0.2">
      <c r="A50" s="15"/>
      <c r="B50" s="14" t="s">
        <v>82</v>
      </c>
      <c r="C50" s="11" t="s">
        <v>83</v>
      </c>
      <c r="D50" s="13">
        <v>-619119242.30999994</v>
      </c>
      <c r="E50" s="15"/>
      <c r="F50" s="15"/>
      <c r="G50" s="15"/>
      <c r="H50" s="15"/>
    </row>
    <row r="51" spans="1:8" ht="11.25" customHeight="1" x14ac:dyDescent="0.2">
      <c r="A51" s="15"/>
      <c r="B51" s="14" t="s">
        <v>84</v>
      </c>
      <c r="C51" s="11" t="s">
        <v>85</v>
      </c>
      <c r="D51" s="13">
        <v>-129461925.67</v>
      </c>
      <c r="E51" s="15"/>
      <c r="F51" s="15"/>
      <c r="G51" s="15"/>
      <c r="H51" s="15"/>
    </row>
    <row r="52" spans="1:8" ht="11.25" customHeight="1" x14ac:dyDescent="0.2">
      <c r="A52" s="15"/>
      <c r="B52" s="14" t="s">
        <v>49</v>
      </c>
      <c r="C52" s="11" t="s">
        <v>86</v>
      </c>
      <c r="D52" s="13">
        <v>-369326942.24000001</v>
      </c>
      <c r="E52" s="15"/>
      <c r="F52" s="15"/>
      <c r="G52" s="15"/>
      <c r="H52" s="15"/>
    </row>
    <row r="53" spans="1:8" ht="11.25" customHeight="1" x14ac:dyDescent="0.2">
      <c r="A53" s="15"/>
      <c r="B53" s="14" t="s">
        <v>87</v>
      </c>
      <c r="C53" s="11" t="s">
        <v>88</v>
      </c>
      <c r="D53" s="12">
        <f>-[1]VYPO20_21!D18</f>
        <v>0</v>
      </c>
      <c r="E53" s="15"/>
      <c r="F53" s="15"/>
      <c r="G53" s="15"/>
      <c r="H53" s="15"/>
    </row>
    <row r="54" spans="1:8" ht="11.25" customHeight="1" x14ac:dyDescent="0.2">
      <c r="A54" s="15"/>
      <c r="B54" s="15"/>
      <c r="C54" s="15"/>
      <c r="D54" s="15"/>
      <c r="E54" s="15"/>
      <c r="F54" s="15"/>
      <c r="G54" s="15"/>
      <c r="H54" s="15"/>
    </row>
  </sheetData>
  <printOptions horizontalCentered="1"/>
  <pageMargins left="0" right="0" top="0" bottom="0" header="0" footer="0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4"/>
  <sheetViews>
    <sheetView workbookViewId="0">
      <pane xSplit="3" ySplit="6" topLeftCell="D7" activePane="bottomRight" state="frozen"/>
      <selection activeCell="F2" sqref="F2"/>
      <selection pane="topRight" activeCell="F2" sqref="F2"/>
      <selection pane="bottomLeft" activeCell="F2" sqref="F2"/>
      <selection pane="bottomRight" activeCell="B3" sqref="B3"/>
    </sheetView>
  </sheetViews>
  <sheetFormatPr defaultColWidth="9.140625" defaultRowHeight="11.25" customHeight="1" x14ac:dyDescent="0.2"/>
  <cols>
    <col min="1" max="1" width="9.140625" style="2"/>
    <col min="2" max="2" width="46.7109375" style="2" customWidth="1"/>
    <col min="3" max="3" width="4.7109375" style="2" customWidth="1"/>
    <col min="4" max="4" width="17.7109375" style="2" customWidth="1"/>
    <col min="5" max="5" width="9.140625" style="2"/>
    <col min="6" max="6" width="9.85546875" style="2" bestFit="1" customWidth="1"/>
    <col min="7" max="16384" width="9.140625" style="2"/>
  </cols>
  <sheetData>
    <row r="1" spans="1:9" ht="11.25" customHeight="1" x14ac:dyDescent="0.2">
      <c r="A1" s="3" t="s">
        <v>89</v>
      </c>
      <c r="B1" s="15"/>
      <c r="C1" s="15"/>
      <c r="D1" s="15"/>
      <c r="E1" s="15"/>
      <c r="F1" s="5">
        <v>44561</v>
      </c>
      <c r="G1" s="15"/>
      <c r="H1" s="15"/>
      <c r="I1" s="15"/>
    </row>
    <row r="2" spans="1:9" ht="11.25" customHeight="1" x14ac:dyDescent="0.2">
      <c r="A2" s="15"/>
      <c r="B2" s="15"/>
      <c r="C2" s="15"/>
      <c r="D2" s="15"/>
      <c r="E2" s="15"/>
      <c r="F2" s="15"/>
      <c r="G2" s="15"/>
      <c r="H2" s="15"/>
      <c r="I2" s="15"/>
    </row>
    <row r="3" spans="1:9" ht="11.25" customHeight="1" x14ac:dyDescent="0.2">
      <c r="A3" s="15"/>
      <c r="B3" s="15"/>
      <c r="C3" s="15"/>
      <c r="D3" s="15"/>
      <c r="E3" s="15"/>
      <c r="F3" s="15"/>
      <c r="G3" s="15"/>
      <c r="H3" s="15"/>
      <c r="I3" s="15"/>
    </row>
    <row r="4" spans="1:9" ht="11.25" customHeight="1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9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9" ht="11.25" customHeight="1" x14ac:dyDescent="0.2">
      <c r="A6" s="15"/>
      <c r="B6" s="9"/>
      <c r="C6" s="10" t="s">
        <v>104</v>
      </c>
      <c r="D6" s="11" t="s">
        <v>1</v>
      </c>
      <c r="E6" s="15"/>
      <c r="F6" s="15"/>
      <c r="G6" s="15"/>
      <c r="H6" s="15"/>
      <c r="I6" s="15"/>
    </row>
    <row r="7" spans="1:9" ht="11.25" customHeight="1" x14ac:dyDescent="0.2">
      <c r="A7" s="15"/>
      <c r="B7" s="14" t="s">
        <v>90</v>
      </c>
      <c r="C7" s="11" t="s">
        <v>1</v>
      </c>
      <c r="D7" s="12">
        <f>D8+D27+D30+D31</f>
        <v>10361420929.42001</v>
      </c>
      <c r="E7" s="15"/>
      <c r="F7" s="15"/>
      <c r="G7" s="15"/>
      <c r="H7" s="15"/>
      <c r="I7" s="15"/>
    </row>
    <row r="8" spans="1:9" ht="11.25" customHeight="1" x14ac:dyDescent="0.2">
      <c r="A8" s="15"/>
      <c r="B8" s="14" t="s">
        <v>91</v>
      </c>
      <c r="C8" s="11" t="s">
        <v>4</v>
      </c>
      <c r="D8" s="12">
        <f>D9+D10+D11+D18+D19+D23+D24+D25+D26</f>
        <v>10362891255.42001</v>
      </c>
      <c r="E8" s="15"/>
      <c r="F8" s="15"/>
      <c r="G8" s="15"/>
      <c r="H8" s="15"/>
      <c r="I8" s="15"/>
    </row>
    <row r="9" spans="1:9" ht="11.25" customHeight="1" x14ac:dyDescent="0.2">
      <c r="A9" s="15"/>
      <c r="B9" s="14" t="s">
        <v>92</v>
      </c>
      <c r="C9" s="11" t="s">
        <v>6</v>
      </c>
      <c r="D9" s="12">
        <f>[1]VYPO20_11!D7</f>
        <v>8479664911.8000069</v>
      </c>
      <c r="E9" s="15"/>
      <c r="F9" s="15"/>
      <c r="G9" s="15"/>
      <c r="H9" s="15"/>
      <c r="I9" s="15"/>
    </row>
    <row r="10" spans="1:9" ht="11.25" customHeight="1" x14ac:dyDescent="0.2">
      <c r="A10" s="15"/>
      <c r="B10" s="14" t="s">
        <v>93</v>
      </c>
      <c r="C10" s="11" t="s">
        <v>8</v>
      </c>
      <c r="D10" s="12">
        <f>[1]VYPO20_12!D7</f>
        <v>2843187155.0700016</v>
      </c>
      <c r="E10" s="15"/>
      <c r="F10" s="15"/>
      <c r="G10" s="15"/>
      <c r="H10" s="15"/>
      <c r="I10" s="15"/>
    </row>
    <row r="11" spans="1:9" ht="11.25" customHeight="1" x14ac:dyDescent="0.2">
      <c r="A11" s="15"/>
      <c r="B11" s="14" t="s">
        <v>53</v>
      </c>
      <c r="C11" s="11" t="s">
        <v>10</v>
      </c>
      <c r="D11" s="12">
        <f>D12+D13+D16+D17</f>
        <v>12066297498.629999</v>
      </c>
      <c r="E11" s="15"/>
      <c r="F11" s="15"/>
      <c r="G11" s="15"/>
      <c r="H11" s="15"/>
      <c r="I11" s="15"/>
    </row>
    <row r="12" spans="1:9" ht="11.25" customHeight="1" x14ac:dyDescent="0.2">
      <c r="A12" s="15"/>
      <c r="B12" s="14" t="s">
        <v>54</v>
      </c>
      <c r="C12" s="11" t="s">
        <v>12</v>
      </c>
      <c r="D12" s="13">
        <v>1297842311.7599998</v>
      </c>
      <c r="E12" s="15"/>
      <c r="F12" s="15"/>
      <c r="G12" s="15"/>
      <c r="H12" s="15"/>
      <c r="I12" s="15"/>
    </row>
    <row r="13" spans="1:9" ht="11.25" customHeight="1" x14ac:dyDescent="0.2">
      <c r="A13" s="15"/>
      <c r="B13" s="14" t="s">
        <v>55</v>
      </c>
      <c r="C13" s="11" t="s">
        <v>14</v>
      </c>
      <c r="D13" s="12">
        <f>D14+D15</f>
        <v>352513419.32000005</v>
      </c>
      <c r="E13" s="15"/>
      <c r="F13" s="15"/>
      <c r="G13" s="15"/>
      <c r="H13" s="15"/>
      <c r="I13" s="15"/>
    </row>
    <row r="14" spans="1:9" ht="11.25" customHeight="1" x14ac:dyDescent="0.2">
      <c r="A14" s="15"/>
      <c r="B14" s="14" t="s">
        <v>56</v>
      </c>
      <c r="C14" s="11" t="s">
        <v>16</v>
      </c>
      <c r="D14" s="13">
        <v>75369274.150000006</v>
      </c>
      <c r="E14" s="15"/>
      <c r="F14" s="15"/>
      <c r="G14" s="15"/>
      <c r="H14" s="15"/>
      <c r="I14" s="15"/>
    </row>
    <row r="15" spans="1:9" ht="11.25" customHeight="1" x14ac:dyDescent="0.2">
      <c r="A15" s="15"/>
      <c r="B15" s="14" t="s">
        <v>57</v>
      </c>
      <c r="C15" s="11" t="s">
        <v>18</v>
      </c>
      <c r="D15" s="13">
        <v>277144145.17000002</v>
      </c>
      <c r="E15" s="15"/>
      <c r="F15" s="15"/>
      <c r="G15" s="15"/>
      <c r="H15" s="15"/>
      <c r="I15" s="15"/>
    </row>
    <row r="16" spans="1:9" ht="11.25" customHeight="1" x14ac:dyDescent="0.2">
      <c r="A16" s="15"/>
      <c r="B16" s="14" t="s">
        <v>58</v>
      </c>
      <c r="C16" s="11" t="s">
        <v>20</v>
      </c>
      <c r="D16" s="13">
        <v>37324500.799999997</v>
      </c>
      <c r="E16" s="15"/>
      <c r="F16" s="15"/>
      <c r="G16" s="15"/>
      <c r="H16" s="15"/>
      <c r="I16" s="15"/>
    </row>
    <row r="17" spans="1:9" ht="11.25" customHeight="1" x14ac:dyDescent="0.2">
      <c r="A17" s="15"/>
      <c r="B17" s="14" t="s">
        <v>59</v>
      </c>
      <c r="C17" s="11" t="s">
        <v>22</v>
      </c>
      <c r="D17" s="13">
        <v>10378617266.75</v>
      </c>
      <c r="E17" s="15"/>
      <c r="F17" s="15"/>
      <c r="G17" s="15"/>
      <c r="H17" s="15"/>
      <c r="I17" s="15"/>
    </row>
    <row r="18" spans="1:9" ht="11.25" customHeight="1" x14ac:dyDescent="0.2">
      <c r="A18" s="15"/>
      <c r="B18" s="14" t="s">
        <v>94</v>
      </c>
      <c r="C18" s="11" t="s">
        <v>24</v>
      </c>
      <c r="D18" s="13"/>
      <c r="E18" s="15"/>
      <c r="F18" s="15"/>
      <c r="G18" s="15"/>
      <c r="H18" s="15"/>
      <c r="I18" s="15"/>
    </row>
    <row r="19" spans="1:9" ht="11.25" customHeight="1" x14ac:dyDescent="0.2">
      <c r="A19" s="15"/>
      <c r="B19" s="14" t="s">
        <v>76</v>
      </c>
      <c r="C19" s="11" t="s">
        <v>26</v>
      </c>
      <c r="D19" s="12">
        <f>D20+D21+D22</f>
        <v>-4928000498.8499994</v>
      </c>
      <c r="E19" s="15"/>
      <c r="F19" s="15"/>
      <c r="G19" s="15"/>
      <c r="H19" s="15"/>
      <c r="I19" s="15"/>
    </row>
    <row r="20" spans="1:9" ht="11.25" customHeight="1" x14ac:dyDescent="0.2">
      <c r="A20" s="15"/>
      <c r="B20" s="14" t="s">
        <v>78</v>
      </c>
      <c r="C20" s="11" t="s">
        <v>28</v>
      </c>
      <c r="D20" s="13">
        <v>-202652400.65000001</v>
      </c>
      <c r="E20" s="15"/>
      <c r="F20" s="15"/>
      <c r="G20" s="15"/>
      <c r="H20" s="15"/>
      <c r="I20" s="15"/>
    </row>
    <row r="21" spans="1:9" ht="11.25" customHeight="1" x14ac:dyDescent="0.2">
      <c r="A21" s="15"/>
      <c r="B21" s="14" t="s">
        <v>80</v>
      </c>
      <c r="C21" s="11" t="s">
        <v>30</v>
      </c>
      <c r="D21" s="13">
        <v>-74870368.959999993</v>
      </c>
      <c r="E21" s="15"/>
      <c r="F21" s="15"/>
      <c r="G21" s="15"/>
      <c r="H21" s="15"/>
      <c r="I21" s="15"/>
    </row>
    <row r="22" spans="1:9" ht="11.25" customHeight="1" x14ac:dyDescent="0.2">
      <c r="A22" s="15"/>
      <c r="B22" s="14" t="s">
        <v>82</v>
      </c>
      <c r="C22" s="11" t="s">
        <v>32</v>
      </c>
      <c r="D22" s="13">
        <v>-4650477729.2399998</v>
      </c>
      <c r="E22" s="15"/>
      <c r="F22" s="15"/>
      <c r="G22" s="15"/>
      <c r="H22" s="15"/>
      <c r="I22" s="15"/>
    </row>
    <row r="23" spans="1:9" ht="11.25" customHeight="1" x14ac:dyDescent="0.2">
      <c r="A23" s="15"/>
      <c r="B23" s="14" t="s">
        <v>95</v>
      </c>
      <c r="C23" s="11" t="s">
        <v>34</v>
      </c>
      <c r="D23" s="13">
        <v>-7138296999.7799997</v>
      </c>
      <c r="E23" s="15"/>
      <c r="F23" s="15"/>
      <c r="G23" s="15"/>
      <c r="H23" s="15"/>
      <c r="I23" s="15"/>
    </row>
    <row r="24" spans="1:9" ht="11.25" customHeight="1" x14ac:dyDescent="0.2">
      <c r="A24" s="15"/>
      <c r="B24" s="14" t="s">
        <v>96</v>
      </c>
      <c r="C24" s="11" t="s">
        <v>36</v>
      </c>
      <c r="D24" s="13">
        <v>14146033.520000001</v>
      </c>
      <c r="E24" s="15"/>
      <c r="F24" s="15"/>
      <c r="G24" s="15"/>
      <c r="H24" s="15"/>
      <c r="I24" s="15"/>
    </row>
    <row r="25" spans="1:9" ht="11.25" customHeight="1" x14ac:dyDescent="0.2">
      <c r="A25" s="15"/>
      <c r="B25" s="14" t="s">
        <v>97</v>
      </c>
      <c r="C25" s="11" t="s">
        <v>38</v>
      </c>
      <c r="D25" s="13">
        <v>-171143500.87</v>
      </c>
      <c r="E25" s="15"/>
      <c r="F25" s="15"/>
      <c r="G25" s="15"/>
      <c r="H25" s="15"/>
      <c r="I25" s="15"/>
    </row>
    <row r="26" spans="1:9" ht="11.25" customHeight="1" x14ac:dyDescent="0.2">
      <c r="A26" s="15"/>
      <c r="B26" s="14" t="s">
        <v>98</v>
      </c>
      <c r="C26" s="11" t="s">
        <v>40</v>
      </c>
      <c r="D26" s="13">
        <v>-802963344.10000002</v>
      </c>
      <c r="E26" s="15"/>
      <c r="F26" s="15"/>
      <c r="G26" s="15"/>
      <c r="H26" s="15"/>
      <c r="I26" s="15"/>
    </row>
    <row r="27" spans="1:9" ht="11.25" customHeight="1" x14ac:dyDescent="0.2">
      <c r="A27" s="15"/>
      <c r="B27" s="14" t="s">
        <v>99</v>
      </c>
      <c r="C27" s="11" t="s">
        <v>42</v>
      </c>
      <c r="D27" s="12">
        <f>D28+D29</f>
        <v>0</v>
      </c>
      <c r="E27" s="15"/>
      <c r="F27" s="15"/>
      <c r="G27" s="15"/>
      <c r="H27" s="15"/>
      <c r="I27" s="15"/>
    </row>
    <row r="28" spans="1:9" ht="11.25" customHeight="1" x14ac:dyDescent="0.2">
      <c r="A28" s="15"/>
      <c r="B28" s="14" t="s">
        <v>100</v>
      </c>
      <c r="C28" s="11" t="s">
        <v>44</v>
      </c>
      <c r="D28" s="13">
        <v>0</v>
      </c>
      <c r="E28" s="15"/>
      <c r="F28" s="15"/>
      <c r="G28" s="15"/>
      <c r="H28" s="15"/>
      <c r="I28" s="15"/>
    </row>
    <row r="29" spans="1:9" ht="11.25" customHeight="1" x14ac:dyDescent="0.2">
      <c r="A29" s="15"/>
      <c r="B29" s="14" t="s">
        <v>101</v>
      </c>
      <c r="C29" s="11" t="s">
        <v>46</v>
      </c>
      <c r="D29" s="13">
        <v>0</v>
      </c>
      <c r="E29" s="15"/>
      <c r="F29" s="15"/>
      <c r="G29" s="15"/>
      <c r="H29" s="15"/>
      <c r="I29" s="15"/>
    </row>
    <row r="30" spans="1:9" ht="11.25" customHeight="1" x14ac:dyDescent="0.2">
      <c r="A30" s="15"/>
      <c r="B30" s="14" t="s">
        <v>102</v>
      </c>
      <c r="C30" s="11" t="s">
        <v>48</v>
      </c>
      <c r="D30" s="13">
        <v>0</v>
      </c>
      <c r="E30" s="15"/>
      <c r="F30" s="15"/>
      <c r="G30" s="15"/>
      <c r="H30" s="15"/>
      <c r="I30" s="15"/>
    </row>
    <row r="31" spans="1:9" ht="11.25" customHeight="1" x14ac:dyDescent="0.2">
      <c r="A31" s="15"/>
      <c r="B31" s="14" t="s">
        <v>103</v>
      </c>
      <c r="C31" s="11" t="s">
        <v>50</v>
      </c>
      <c r="D31" s="13">
        <v>-1470326</v>
      </c>
      <c r="E31" s="15"/>
      <c r="F31" s="15"/>
      <c r="G31" s="15"/>
      <c r="H31" s="15"/>
      <c r="I31" s="15"/>
    </row>
    <row r="32" spans="1:9" ht="11.2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1.2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1.2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1.2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1.25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1.2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1.2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</row>
    <row r="39" spans="1:9" ht="11.2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</row>
    <row r="40" spans="1:9" ht="11.2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11.2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</row>
    <row r="42" spans="1:9" ht="11.2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</row>
    <row r="43" spans="1:9" ht="11.25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</row>
    <row r="44" spans="1:9" ht="11.2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989174E9C0EC4A912DBE8359A54343" ma:contentTypeVersion="1" ma:contentTypeDescription="Vytvoří nový dokument" ma:contentTypeScope="" ma:versionID="e0a81f6cd01de091c568656b4c6503f5">
  <xsd:schema xmlns:xsd="http://www.w3.org/2001/XMLSchema" xmlns:xs="http://www.w3.org/2001/XMLSchema" xmlns:p="http://schemas.microsoft.com/office/2006/metadata/properties" xmlns:ns2="11afc535-a926-455b-af7c-6ef90436a94f" targetNamespace="http://schemas.microsoft.com/office/2006/metadata/properties" ma:root="true" ma:fieldsID="80e31d5ef3d6fcdf0f5848dab8eaf742" ns2:_="">
    <xsd:import namespace="11afc535-a926-455b-af7c-6ef90436a94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fc535-a926-455b-af7c-6ef90436a9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524217-8549-437A-9845-D770BFBEFB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B64DF7-DB6F-4400-AA98-344E59BD2124}">
  <ds:schemaRefs>
    <ds:schemaRef ds:uri="11afc535-a926-455b-af7c-6ef90436a94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3A5BA6-3337-4E84-A730-3B1EA7394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afc535-a926-455b-af7c-6ef90436a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VYPO20_11</vt:lpstr>
      <vt:lpstr>VYPO20_12</vt:lpstr>
      <vt:lpstr>VYPO20_21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ZAM\mondracek</dc:creator>
  <cp:lastModifiedBy>Tišl Lucie</cp:lastModifiedBy>
  <cp:lastPrinted>2022-03-30T11:08:57Z</cp:lastPrinted>
  <dcterms:created xsi:type="dcterms:W3CDTF">2019-09-17T08:52:48Z</dcterms:created>
  <dcterms:modified xsi:type="dcterms:W3CDTF">2022-03-30T11:11:20Z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ContentTypeId">
    <vt:lpwstr>0x010100B4989174E9C0EC4A912DBE8359A54343</vt:lpwstr>
  </property>
</Properties>
</file>