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isl\Desktop\INFORMACE O POJIŠŤOVNĚ A ZAJIŠŤOVNĚ\2022\1Q\KOOP\"/>
    </mc:Choice>
  </mc:AlternateContent>
  <xr:revisionPtr revIDLastSave="0" documentId="13_ncr:1_{7BA337CC-E070-4FC0-B101-B6EA7A277D1B}" xr6:coauthVersionLast="47" xr6:coauthVersionMax="47" xr10:uidLastSave="{00000000-0000-0000-0000-000000000000}"/>
  <bookViews>
    <workbookView xWindow="-28920" yWindow="-120" windowWidth="29040" windowHeight="15840" firstSheet="1" activeTab="3" xr2:uid="{00000000-000D-0000-FFFF-FFFF00000000}"/>
  </bookViews>
  <sheets>
    <sheet name="Summary" sheetId="4" state="hidden" r:id="rId1"/>
    <sheet name="VYPO20_11" sheetId="1" r:id="rId2"/>
    <sheet name="VYPO20_12" sheetId="2" r:id="rId3"/>
    <sheet name="VYPO20_21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2" l="1"/>
  <c r="D15" i="1"/>
  <c r="D27" i="3"/>
  <c r="D19" i="3"/>
  <c r="D13" i="3"/>
  <c r="D11" i="3" s="1"/>
  <c r="D42" i="2"/>
  <c r="D37" i="2"/>
  <c r="D32" i="2"/>
  <c r="D31" i="2" s="1"/>
  <c r="D28" i="2"/>
  <c r="D24" i="2" s="1"/>
  <c r="D25" i="2"/>
  <c r="D17" i="2"/>
  <c r="D15" i="2" s="1"/>
  <c r="D12" i="2"/>
  <c r="D9" i="2"/>
  <c r="D26" i="1"/>
  <c r="D21" i="1"/>
  <c r="D18" i="1"/>
  <c r="D12" i="1"/>
  <c r="D9" i="1"/>
  <c r="D8" i="2" l="1"/>
  <c r="D7" i="2" s="1"/>
  <c r="D10" i="3" s="1"/>
  <c r="D17" i="1"/>
  <c r="D8" i="1"/>
  <c r="D7" i="1" s="1"/>
  <c r="D9" i="3" s="1"/>
  <c r="D8" i="3" l="1"/>
  <c r="D7" i="3" s="1"/>
</calcChain>
</file>

<file path=xl/sharedStrings.xml><?xml version="1.0" encoding="utf-8"?>
<sst xmlns="http://schemas.openxmlformats.org/spreadsheetml/2006/main" count="220" uniqueCount="129">
  <si>
    <t>VYPO20_11 - Technický účet k neživotnímu pojištění</t>
  </si>
  <si>
    <t>1</t>
  </si>
  <si>
    <t>Výsledek technického účtu k neživotnímu pojištění ∑</t>
  </si>
  <si>
    <t>Zasloužené pojistné, očištěné od zajištění ∑</t>
  </si>
  <si>
    <t>2</t>
  </si>
  <si>
    <t>Předepsané pojistné, očištěné od zajištění ∑</t>
  </si>
  <si>
    <t>3</t>
  </si>
  <si>
    <t>Předepsané hrubé pojistné</t>
  </si>
  <si>
    <t>4</t>
  </si>
  <si>
    <t>Pojistné postoupené zajišťovatelům</t>
  </si>
  <si>
    <t>5</t>
  </si>
  <si>
    <t>Změna stavu rezervy na nezasloužené poj., očištěné od zajiš. ∑</t>
  </si>
  <si>
    <t>6</t>
  </si>
  <si>
    <t>Změna stavu hrubé výše rezervy na nezasloužené pojistné</t>
  </si>
  <si>
    <t>7</t>
  </si>
  <si>
    <t>Změna stavu rezervy na nezasloužené pojistné, podíl zajišťo.</t>
  </si>
  <si>
    <t>8</t>
  </si>
  <si>
    <t>Převedené výnosy z investic z netechnického účtu</t>
  </si>
  <si>
    <t>9</t>
  </si>
  <si>
    <t>Ostatní technické výnosy, očištěné od zajištění</t>
  </si>
  <si>
    <t>10</t>
  </si>
  <si>
    <t>Náklady na poj. pl. včetně změny TR, očištěné od zajištění ∑</t>
  </si>
  <si>
    <t>11</t>
  </si>
  <si>
    <t>Náklady na pojistná plnění, očištěné od zajištění ∑</t>
  </si>
  <si>
    <t>12</t>
  </si>
  <si>
    <t>Hrubá výše nákladů na pojistná plnění</t>
  </si>
  <si>
    <t>13</t>
  </si>
  <si>
    <t>Náklady na pojistná plnění, podíl zajišťovatelů</t>
  </si>
  <si>
    <t>14</t>
  </si>
  <si>
    <t>Změna stavu rezervy na poj. pl., očištěné od zajištění ∑</t>
  </si>
  <si>
    <t>15</t>
  </si>
  <si>
    <t>Změna stavu hrubé výše rezervy na pojistná plnění</t>
  </si>
  <si>
    <t>16</t>
  </si>
  <si>
    <t>Změna stavu rezervy na pojistná plnění, podíl zajišťovatelů</t>
  </si>
  <si>
    <t>17</t>
  </si>
  <si>
    <t>Změny stavu ostatních tech. rezerv, očištěné od zajištění</t>
  </si>
  <si>
    <t>18</t>
  </si>
  <si>
    <t>Bonusy a slevy, očištěné od zajištění</t>
  </si>
  <si>
    <t>19</t>
  </si>
  <si>
    <t>Čistá výše provozních nákladů ∑</t>
  </si>
  <si>
    <t>20</t>
  </si>
  <si>
    <t>Pořizovací náklady na pojistné smlouvy</t>
  </si>
  <si>
    <t>21</t>
  </si>
  <si>
    <t>Změna stavu časově rozlišených pořizovacích nákladů</t>
  </si>
  <si>
    <t>22</t>
  </si>
  <si>
    <t>Správní režie</t>
  </si>
  <si>
    <t>23</t>
  </si>
  <si>
    <t>Provize od zajišťovatelů a podíly na ziscích</t>
  </si>
  <si>
    <t>24</t>
  </si>
  <si>
    <t>Ostatní technické náklady, očištěné od zajištění</t>
  </si>
  <si>
    <t>25</t>
  </si>
  <si>
    <t>VYPO20_12 - Technický účet k životnímu pojištění</t>
  </si>
  <si>
    <t>Výsledek technického účtu k životnímu pojištění ∑</t>
  </si>
  <si>
    <t>Výnosy z investic ∑</t>
  </si>
  <si>
    <t>Výnosy z podílů</t>
  </si>
  <si>
    <t>Výnosy z ostatních investic ∑</t>
  </si>
  <si>
    <t>Výnosy z pozemků a staveb (nemovitosti)</t>
  </si>
  <si>
    <t>Výnosy z ostatních investic (mimo nemovitostí)</t>
  </si>
  <si>
    <t>Změny hodnoty investic - výnosy</t>
  </si>
  <si>
    <t>Výnosy z realizace investic</t>
  </si>
  <si>
    <t>Přírůstky hodnoty investic</t>
  </si>
  <si>
    <t>Změny stavu ostatních tech. rezerv, očištěné od zajištění ∑</t>
  </si>
  <si>
    <t>Změna stavu rezervy na životní pojištění, očištěná od zajiš. ∑</t>
  </si>
  <si>
    <t>26</t>
  </si>
  <si>
    <t>Změna stavu hrubé výše rezervy na životní pojištění</t>
  </si>
  <si>
    <t>27</t>
  </si>
  <si>
    <t>Změna stavu rezervy na životní pojištění, podíl zajišťovatelů</t>
  </si>
  <si>
    <t>28</t>
  </si>
  <si>
    <t>Změna stavu ostat. TR (mimo rez. živ. poj.), očiš. od zajiš.</t>
  </si>
  <si>
    <t>29</t>
  </si>
  <si>
    <t>30</t>
  </si>
  <si>
    <t>31</t>
  </si>
  <si>
    <t>32</t>
  </si>
  <si>
    <t>33</t>
  </si>
  <si>
    <t>34</t>
  </si>
  <si>
    <t>35</t>
  </si>
  <si>
    <t>Náklady na investice ∑</t>
  </si>
  <si>
    <t>36</t>
  </si>
  <si>
    <t>Náklady na správu investic, včetně úroků</t>
  </si>
  <si>
    <t>37</t>
  </si>
  <si>
    <t>Změna hodnoty investic - náklady</t>
  </si>
  <si>
    <t>38</t>
  </si>
  <si>
    <t>Náklady spojené s realizací investic</t>
  </si>
  <si>
    <t>39</t>
  </si>
  <si>
    <t>Úbytky hodnoty investic</t>
  </si>
  <si>
    <t>40</t>
  </si>
  <si>
    <t>41</t>
  </si>
  <si>
    <t>Převod výnosů z investic na netechnický účet</t>
  </si>
  <si>
    <t>42</t>
  </si>
  <si>
    <t>VYPO20_21 - Netechnický účet</t>
  </si>
  <si>
    <t>Zisk nebo ztráta za účetní období ∑</t>
  </si>
  <si>
    <t>Zisk nebo ztráta z běžné činnosti po zdanění ∑</t>
  </si>
  <si>
    <t>Výsledek technického účtu k neživotnímu pojištění</t>
  </si>
  <si>
    <t>Výsledek technického účtu k životnímu pojištění</t>
  </si>
  <si>
    <t>Převedené výnosy fin. umístění z technického účtu k živ.poj.</t>
  </si>
  <si>
    <t>Převod výnosů z investic na tech. účet k neživ. poj.</t>
  </si>
  <si>
    <t>Ostatní výnosy</t>
  </si>
  <si>
    <t>Ostatní náklady</t>
  </si>
  <si>
    <t>Daň z příjmů z běžné činnosti</t>
  </si>
  <si>
    <t>Mimořádný zisk nebo ztráta ∑</t>
  </si>
  <si>
    <t>Mimořádné výnosy</t>
  </si>
  <si>
    <t>Mimořádné náklady</t>
  </si>
  <si>
    <t>Daň z příjmů z mimořádné činnosti</t>
  </si>
  <si>
    <t>Ostatní daně neuvedené v předcházejících položkách</t>
  </si>
  <si>
    <t>@</t>
  </si>
  <si>
    <t>Subjekt:</t>
  </si>
  <si>
    <t>47116617</t>
  </si>
  <si>
    <t>Metodika:</t>
  </si>
  <si>
    <t>POJ20191201.1</t>
  </si>
  <si>
    <t>Výkaz:</t>
  </si>
  <si>
    <t>VYPOS20</t>
  </si>
  <si>
    <t>Výskyt:</t>
  </si>
  <si>
    <t>31. 12. 2019</t>
  </si>
  <si>
    <t>Vydání:</t>
  </si>
  <si>
    <t>Vytvořil:</t>
  </si>
  <si>
    <t>ZAM\mondracek</t>
  </si>
  <si>
    <t>Vytvořeno:</t>
  </si>
  <si>
    <t>14. 1. 2020 10:44:34</t>
  </si>
  <si>
    <t>Editoval:</t>
  </si>
  <si>
    <t>Editováno:</t>
  </si>
  <si>
    <t>14. 1. 2020 10:44:37</t>
  </si>
  <si>
    <t>Orazítkoval:</t>
  </si>
  <si>
    <t>Orazítkováno:</t>
  </si>
  <si>
    <t>Odeslal:</t>
  </si>
  <si>
    <t>Odesláno:</t>
  </si>
  <si>
    <t>Exportoval:</t>
  </si>
  <si>
    <t>Exportováno:</t>
  </si>
  <si>
    <t>14. 1. 2020 10:45:24</t>
  </si>
  <si>
    <t>Kooperativa pojišťovna, a.s., Vienna Insurance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</si>
</sst>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13" x14ac:knownFonts="1">
    <font>
      <sz val="11"/>
      <color rgb="FF000000"/>
      <name val="Calibri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9"/>
      <color rgb="FF000000"/>
      <name val="Koop Office"/>
      <charset val="238"/>
    </font>
    <font>
      <sz val="8"/>
      <color rgb="FF000000"/>
      <name val="Koop Office"/>
      <charset val="238"/>
    </font>
    <font>
      <b/>
      <sz val="9"/>
      <name val="Koop Office"/>
      <charset val="238"/>
    </font>
    <font>
      <b/>
      <sz val="9"/>
      <color indexed="17"/>
      <name val="Koop Office"/>
      <charset val="238"/>
    </font>
    <font>
      <b/>
      <sz val="8"/>
      <color indexed="17"/>
      <name val="Koop Office"/>
      <charset val="238"/>
    </font>
    <font>
      <b/>
      <i/>
      <sz val="8"/>
      <color indexed="10"/>
      <name val="Koop Office"/>
      <charset val="238"/>
    </font>
    <font>
      <b/>
      <sz val="8"/>
      <name val="Koop Office"/>
      <charset val="238"/>
    </font>
    <font>
      <sz val="8"/>
      <name val="Koop Offi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Alignment="0"/>
    <xf numFmtId="164" fontId="1" fillId="2" borderId="1" applyAlignment="0"/>
    <xf numFmtId="164" fontId="2" fillId="3" borderId="1" applyAlignment="0"/>
  </cellStyleXfs>
  <cellXfs count="17">
    <xf numFmtId="0" fontId="4" fillId="0" borderId="0" xfId="0" applyFont="1" applyAlignment="1"/>
    <xf numFmtId="49" fontId="3" fillId="0" borderId="0" xfId="0" applyNumberFormat="1" applyFont="1" applyAlignment="1"/>
    <xf numFmtId="0" fontId="3" fillId="0" borderId="0" xfId="0" applyFont="1" applyAlignment="1"/>
    <xf numFmtId="49" fontId="5" fillId="0" borderId="0" xfId="0" applyNumberFormat="1" applyFont="1" applyAlignment="1"/>
    <xf numFmtId="49" fontId="6" fillId="0" borderId="0" xfId="0" applyNumberFormat="1" applyFont="1" applyAlignment="1"/>
    <xf numFmtId="14" fontId="7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49" fontId="6" fillId="0" borderId="2" xfId="0" applyNumberFormat="1" applyFont="1" applyBorder="1" applyAlignment="1"/>
    <xf numFmtId="49" fontId="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4" fontId="11" fillId="3" borderId="1" xfId="2" applyFont="1"/>
    <xf numFmtId="164" fontId="12" fillId="4" borderId="3" xfId="1" applyFont="1" applyFill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/>
    <xf numFmtId="0" fontId="6" fillId="0" borderId="0" xfId="0" applyFont="1" applyAlignment="1"/>
  </cellXfs>
  <cellStyles count="3">
    <cellStyle name="Normální" xfId="0" builtinId="0" customBuiltin="1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22"/>
  <sheetViews>
    <sheetView workbookViewId="0"/>
  </sheetViews>
  <sheetFormatPr defaultRowHeight="15" x14ac:dyDescent="0.25"/>
  <cols>
    <col min="2" max="2" width="13.140625" bestFit="1" customWidth="1" collapsed="1"/>
    <col min="3" max="3" width="18.42578125" bestFit="1" customWidth="1" collapsed="1"/>
  </cols>
  <sheetData>
    <row r="3" spans="2:3" x14ac:dyDescent="0.25">
      <c r="B3" t="s">
        <v>105</v>
      </c>
      <c r="C3" t="s">
        <v>106</v>
      </c>
    </row>
    <row r="4" spans="2:3" x14ac:dyDescent="0.25">
      <c r="B4" t="s">
        <v>107</v>
      </c>
      <c r="C4" t="s">
        <v>108</v>
      </c>
    </row>
    <row r="5" spans="2:3" x14ac:dyDescent="0.25">
      <c r="B5" t="s">
        <v>109</v>
      </c>
      <c r="C5" t="s">
        <v>110</v>
      </c>
    </row>
    <row r="6" spans="2:3" x14ac:dyDescent="0.25">
      <c r="B6" t="s">
        <v>111</v>
      </c>
      <c r="C6" t="s">
        <v>112</v>
      </c>
    </row>
    <row r="7" spans="2:3" x14ac:dyDescent="0.25">
      <c r="B7" t="s">
        <v>113</v>
      </c>
      <c r="C7" t="s">
        <v>4</v>
      </c>
    </row>
    <row r="9" spans="2:3" x14ac:dyDescent="0.25">
      <c r="B9" t="s">
        <v>114</v>
      </c>
      <c r="C9" t="s">
        <v>115</v>
      </c>
    </row>
    <row r="10" spans="2:3" x14ac:dyDescent="0.25">
      <c r="B10" t="s">
        <v>116</v>
      </c>
      <c r="C10" t="s">
        <v>117</v>
      </c>
    </row>
    <row r="12" spans="2:3" x14ac:dyDescent="0.25">
      <c r="B12" t="s">
        <v>118</v>
      </c>
      <c r="C12" t="s">
        <v>115</v>
      </c>
    </row>
    <row r="13" spans="2:3" x14ac:dyDescent="0.25">
      <c r="B13" t="s">
        <v>119</v>
      </c>
      <c r="C13" t="s">
        <v>120</v>
      </c>
    </row>
    <row r="15" spans="2:3" x14ac:dyDescent="0.25">
      <c r="B15" t="s">
        <v>121</v>
      </c>
    </row>
    <row r="16" spans="2:3" x14ac:dyDescent="0.25">
      <c r="B16" t="s">
        <v>122</v>
      </c>
    </row>
    <row r="18" spans="2:3" x14ac:dyDescent="0.25">
      <c r="B18" t="s">
        <v>123</v>
      </c>
    </row>
    <row r="19" spans="2:3" x14ac:dyDescent="0.25">
      <c r="B19" t="s">
        <v>124</v>
      </c>
    </row>
    <row r="21" spans="2:3" x14ac:dyDescent="0.25">
      <c r="B21" t="s">
        <v>125</v>
      </c>
      <c r="C21" t="s">
        <v>115</v>
      </c>
    </row>
    <row r="22" spans="2:3" x14ac:dyDescent="0.25">
      <c r="B22" t="s">
        <v>126</v>
      </c>
      <c r="C22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workbookViewId="0">
      <pane xSplit="3" ySplit="6" topLeftCell="D7" activePane="bottomRight" state="frozen"/>
      <selection pane="topRight"/>
      <selection pane="bottomLeft"/>
      <selection pane="bottomRight" activeCell="B20" sqref="B20"/>
    </sheetView>
  </sheetViews>
  <sheetFormatPr defaultColWidth="9.140625" defaultRowHeight="11.25" customHeight="1" x14ac:dyDescent="0.2"/>
  <cols>
    <col min="1" max="1" width="9.140625" style="1"/>
    <col min="2" max="2" width="49.7109375" style="1" customWidth="1"/>
    <col min="3" max="3" width="4.7109375" style="1" customWidth="1"/>
    <col min="4" max="4" width="17.7109375" style="1" customWidth="1"/>
    <col min="5" max="5" width="1.7109375" style="1" customWidth="1"/>
    <col min="6" max="6" width="10.85546875" style="1" customWidth="1"/>
    <col min="7" max="16384" width="9.140625" style="1"/>
  </cols>
  <sheetData>
    <row r="1" spans="1:7" ht="11.25" customHeight="1" x14ac:dyDescent="0.2">
      <c r="A1" s="3" t="s">
        <v>0</v>
      </c>
      <c r="B1" s="4"/>
      <c r="C1" s="4"/>
      <c r="D1" s="4"/>
      <c r="E1" s="4"/>
      <c r="F1" s="5">
        <v>44651</v>
      </c>
      <c r="G1" s="4"/>
    </row>
    <row r="2" spans="1:7" ht="11.25" customHeight="1" x14ac:dyDescent="0.2">
      <c r="A2" s="6" t="s">
        <v>128</v>
      </c>
      <c r="B2" s="7"/>
      <c r="C2" s="7"/>
      <c r="D2" s="7"/>
      <c r="E2" s="8"/>
      <c r="F2" s="8"/>
      <c r="G2" s="4"/>
    </row>
    <row r="3" spans="1:7" ht="11.25" customHeight="1" x14ac:dyDescent="0.2">
      <c r="A3" s="4"/>
      <c r="B3" s="4"/>
      <c r="C3" s="4"/>
      <c r="D3" s="4"/>
      <c r="E3" s="4"/>
      <c r="F3" s="4"/>
      <c r="G3" s="4"/>
    </row>
    <row r="4" spans="1:7" ht="11.25" customHeight="1" x14ac:dyDescent="0.2">
      <c r="A4" s="4"/>
      <c r="B4" s="4"/>
      <c r="C4" s="4"/>
      <c r="D4" s="4"/>
      <c r="E4" s="4"/>
      <c r="F4" s="4"/>
      <c r="G4" s="4"/>
    </row>
    <row r="5" spans="1:7" ht="11.25" customHeight="1" x14ac:dyDescent="0.2">
      <c r="A5" s="4"/>
      <c r="B5" s="4"/>
      <c r="C5" s="4"/>
      <c r="D5" s="4"/>
      <c r="E5" s="4"/>
      <c r="F5" s="4"/>
      <c r="G5" s="4"/>
    </row>
    <row r="6" spans="1:7" ht="11.25" customHeight="1" x14ac:dyDescent="0.2">
      <c r="A6" s="4"/>
      <c r="B6" s="9"/>
      <c r="C6" s="10" t="s">
        <v>104</v>
      </c>
      <c r="D6" s="11" t="s">
        <v>1</v>
      </c>
      <c r="E6" s="4"/>
      <c r="F6" s="4"/>
      <c r="G6" s="4"/>
    </row>
    <row r="7" spans="1:7" ht="11.25" customHeight="1" x14ac:dyDescent="0.2">
      <c r="A7" s="4"/>
      <c r="B7" s="15" t="s">
        <v>2</v>
      </c>
      <c r="C7" s="11" t="s">
        <v>1</v>
      </c>
      <c r="D7" s="12">
        <f>D8+D15+D16+D17+D24+D25+D26+D31</f>
        <v>434817224.84000111</v>
      </c>
      <c r="E7" s="4"/>
      <c r="F7" s="4"/>
      <c r="G7" s="4"/>
    </row>
    <row r="8" spans="1:7" ht="11.25" customHeight="1" x14ac:dyDescent="0.2">
      <c r="A8" s="4"/>
      <c r="B8" s="15" t="s">
        <v>3</v>
      </c>
      <c r="C8" s="11" t="s">
        <v>4</v>
      </c>
      <c r="D8" s="12">
        <f>D9+D12</f>
        <v>6016183813.8400011</v>
      </c>
      <c r="E8" s="4"/>
      <c r="F8" s="4"/>
      <c r="G8" s="4"/>
    </row>
    <row r="9" spans="1:7" ht="11.25" customHeight="1" x14ac:dyDescent="0.2">
      <c r="A9" s="4"/>
      <c r="B9" s="15" t="s">
        <v>5</v>
      </c>
      <c r="C9" s="11" t="s">
        <v>6</v>
      </c>
      <c r="D9" s="12">
        <f>D10+D11</f>
        <v>6583253692.9900007</v>
      </c>
      <c r="E9" s="4"/>
      <c r="F9" s="4"/>
      <c r="G9" s="4"/>
    </row>
    <row r="10" spans="1:7" ht="11.25" customHeight="1" x14ac:dyDescent="0.2">
      <c r="A10" s="4"/>
      <c r="B10" s="15" t="s">
        <v>7</v>
      </c>
      <c r="C10" s="11" t="s">
        <v>8</v>
      </c>
      <c r="D10" s="13">
        <v>9256648921.1000004</v>
      </c>
      <c r="E10" s="4"/>
      <c r="F10" s="4"/>
      <c r="G10" s="4"/>
    </row>
    <row r="11" spans="1:7" ht="11.25" customHeight="1" x14ac:dyDescent="0.2">
      <c r="A11" s="4"/>
      <c r="B11" s="15" t="s">
        <v>9</v>
      </c>
      <c r="C11" s="11" t="s">
        <v>10</v>
      </c>
      <c r="D11" s="13">
        <v>-2673395228.1099997</v>
      </c>
      <c r="E11" s="4"/>
      <c r="F11" s="4"/>
      <c r="G11" s="4"/>
    </row>
    <row r="12" spans="1:7" ht="11.25" customHeight="1" x14ac:dyDescent="0.2">
      <c r="A12" s="4"/>
      <c r="B12" s="15" t="s">
        <v>11</v>
      </c>
      <c r="C12" s="11" t="s">
        <v>12</v>
      </c>
      <c r="D12" s="12">
        <f>D13+D14</f>
        <v>-567069879.14999986</v>
      </c>
      <c r="E12" s="4"/>
      <c r="F12" s="4"/>
      <c r="G12" s="4"/>
    </row>
    <row r="13" spans="1:7" ht="11.25" customHeight="1" x14ac:dyDescent="0.2">
      <c r="A13" s="4"/>
      <c r="B13" s="15" t="s">
        <v>13</v>
      </c>
      <c r="C13" s="11" t="s">
        <v>14</v>
      </c>
      <c r="D13" s="13">
        <v>-1534588871.3699999</v>
      </c>
      <c r="E13" s="4"/>
      <c r="F13" s="4"/>
      <c r="G13" s="4"/>
    </row>
    <row r="14" spans="1:7" ht="11.25" customHeight="1" x14ac:dyDescent="0.2">
      <c r="A14" s="4"/>
      <c r="B14" s="15" t="s">
        <v>15</v>
      </c>
      <c r="C14" s="11" t="s">
        <v>16</v>
      </c>
      <c r="D14" s="13">
        <v>967518992.22000003</v>
      </c>
      <c r="E14" s="4"/>
      <c r="F14" s="4"/>
      <c r="G14" s="4"/>
    </row>
    <row r="15" spans="1:7" ht="11.25" customHeight="1" x14ac:dyDescent="0.2">
      <c r="A15" s="4"/>
      <c r="B15" s="15" t="s">
        <v>17</v>
      </c>
      <c r="C15" s="11" t="s">
        <v>18</v>
      </c>
      <c r="D15" s="12">
        <f>-VYPO20_21!D23</f>
        <v>277548791.11999995</v>
      </c>
      <c r="E15" s="4"/>
      <c r="F15" s="4"/>
      <c r="G15" s="4"/>
    </row>
    <row r="16" spans="1:7" ht="11.25" customHeight="1" x14ac:dyDescent="0.2">
      <c r="A16" s="4"/>
      <c r="B16" s="15" t="s">
        <v>19</v>
      </c>
      <c r="C16" s="11" t="s">
        <v>20</v>
      </c>
      <c r="D16" s="13">
        <v>177889741.93000001</v>
      </c>
      <c r="E16" s="4"/>
      <c r="F16" s="4"/>
      <c r="G16" s="4"/>
    </row>
    <row r="17" spans="1:7" ht="11.25" customHeight="1" x14ac:dyDescent="0.2">
      <c r="A17" s="4"/>
      <c r="B17" s="15" t="s">
        <v>21</v>
      </c>
      <c r="C17" s="11" t="s">
        <v>22</v>
      </c>
      <c r="D17" s="12">
        <f>D18+D21</f>
        <v>-3485812979.6600003</v>
      </c>
      <c r="E17" s="4"/>
      <c r="F17" s="4"/>
      <c r="G17" s="4"/>
    </row>
    <row r="18" spans="1:7" ht="11.25" customHeight="1" x14ac:dyDescent="0.2">
      <c r="A18" s="4"/>
      <c r="B18" s="15" t="s">
        <v>23</v>
      </c>
      <c r="C18" s="11" t="s">
        <v>24</v>
      </c>
      <c r="D18" s="12">
        <f>D19+D20</f>
        <v>-3392412477.8300004</v>
      </c>
      <c r="E18" s="4"/>
      <c r="F18" s="4"/>
      <c r="G18" s="4"/>
    </row>
    <row r="19" spans="1:7" ht="11.25" customHeight="1" x14ac:dyDescent="0.2">
      <c r="A19" s="4"/>
      <c r="B19" s="15" t="s">
        <v>25</v>
      </c>
      <c r="C19" s="11" t="s">
        <v>26</v>
      </c>
      <c r="D19" s="13">
        <v>-4054452654.3900003</v>
      </c>
      <c r="E19" s="4"/>
      <c r="F19" s="4"/>
      <c r="G19" s="4"/>
    </row>
    <row r="20" spans="1:7" ht="11.25" customHeight="1" x14ac:dyDescent="0.2">
      <c r="A20" s="4"/>
      <c r="B20" s="15" t="s">
        <v>27</v>
      </c>
      <c r="C20" s="11" t="s">
        <v>28</v>
      </c>
      <c r="D20" s="13">
        <v>662040176.55999994</v>
      </c>
      <c r="E20" s="4"/>
      <c r="F20" s="4"/>
      <c r="G20" s="4"/>
    </row>
    <row r="21" spans="1:7" ht="11.25" customHeight="1" x14ac:dyDescent="0.2">
      <c r="A21" s="4"/>
      <c r="B21" s="15" t="s">
        <v>29</v>
      </c>
      <c r="C21" s="11" t="s">
        <v>30</v>
      </c>
      <c r="D21" s="12">
        <f>D22+D23</f>
        <v>-93400501.830000073</v>
      </c>
      <c r="E21" s="4"/>
      <c r="F21" s="4"/>
      <c r="G21" s="4"/>
    </row>
    <row r="22" spans="1:7" ht="11.25" customHeight="1" x14ac:dyDescent="0.2">
      <c r="A22" s="4"/>
      <c r="B22" s="15" t="s">
        <v>31</v>
      </c>
      <c r="C22" s="11" t="s">
        <v>32</v>
      </c>
      <c r="D22" s="13">
        <v>-117810632.96000007</v>
      </c>
      <c r="E22" s="4"/>
      <c r="F22" s="4"/>
      <c r="G22" s="4"/>
    </row>
    <row r="23" spans="1:7" ht="11.25" customHeight="1" x14ac:dyDescent="0.2">
      <c r="A23" s="4"/>
      <c r="B23" s="15" t="s">
        <v>33</v>
      </c>
      <c r="C23" s="11" t="s">
        <v>34</v>
      </c>
      <c r="D23" s="13">
        <v>24410131.129999995</v>
      </c>
      <c r="E23" s="4"/>
      <c r="F23" s="4"/>
      <c r="G23" s="4"/>
    </row>
    <row r="24" spans="1:7" ht="11.25" customHeight="1" x14ac:dyDescent="0.2">
      <c r="A24" s="4"/>
      <c r="B24" s="15" t="s">
        <v>35</v>
      </c>
      <c r="C24" s="11" t="s">
        <v>36</v>
      </c>
      <c r="D24" s="13">
        <v>32738</v>
      </c>
      <c r="E24" s="4"/>
      <c r="F24" s="4"/>
      <c r="G24" s="4"/>
    </row>
    <row r="25" spans="1:7" ht="11.25" customHeight="1" x14ac:dyDescent="0.2">
      <c r="A25" s="4"/>
      <c r="B25" s="15" t="s">
        <v>37</v>
      </c>
      <c r="C25" s="11" t="s">
        <v>38</v>
      </c>
      <c r="D25" s="13">
        <v>-95100579.100000024</v>
      </c>
      <c r="E25" s="4"/>
      <c r="F25" s="4"/>
      <c r="G25" s="4"/>
    </row>
    <row r="26" spans="1:7" ht="11.25" customHeight="1" x14ac:dyDescent="0.2">
      <c r="A26" s="4"/>
      <c r="B26" s="15" t="s">
        <v>39</v>
      </c>
      <c r="C26" s="11" t="s">
        <v>40</v>
      </c>
      <c r="D26" s="12">
        <f>D27+D28+D29+D30</f>
        <v>-1404257113.0799999</v>
      </c>
      <c r="E26" s="4"/>
      <c r="F26" s="4"/>
      <c r="G26" s="4"/>
    </row>
    <row r="27" spans="1:7" ht="11.25" customHeight="1" x14ac:dyDescent="0.2">
      <c r="A27" s="4"/>
      <c r="B27" s="15" t="s">
        <v>41</v>
      </c>
      <c r="C27" s="11" t="s">
        <v>42</v>
      </c>
      <c r="D27" s="13">
        <v>-1396399253.5899999</v>
      </c>
      <c r="E27" s="4"/>
      <c r="F27" s="4"/>
      <c r="G27" s="4"/>
    </row>
    <row r="28" spans="1:7" ht="11.25" customHeight="1" x14ac:dyDescent="0.2">
      <c r="A28" s="4"/>
      <c r="B28" s="15" t="s">
        <v>43</v>
      </c>
      <c r="C28" s="11" t="s">
        <v>44</v>
      </c>
      <c r="D28" s="13">
        <v>-582224.48000000953</v>
      </c>
      <c r="E28" s="4"/>
      <c r="F28" s="4"/>
      <c r="G28" s="4"/>
    </row>
    <row r="29" spans="1:7" ht="11.25" customHeight="1" x14ac:dyDescent="0.2">
      <c r="A29" s="4"/>
      <c r="B29" s="15" t="s">
        <v>45</v>
      </c>
      <c r="C29" s="11" t="s">
        <v>46</v>
      </c>
      <c r="D29" s="13">
        <v>-344303252.41000003</v>
      </c>
      <c r="E29" s="4"/>
      <c r="F29" s="4"/>
      <c r="G29" s="4"/>
    </row>
    <row r="30" spans="1:7" ht="11.25" customHeight="1" x14ac:dyDescent="0.2">
      <c r="A30" s="4"/>
      <c r="B30" s="15" t="s">
        <v>47</v>
      </c>
      <c r="C30" s="11" t="s">
        <v>48</v>
      </c>
      <c r="D30" s="13">
        <v>337027617.39999998</v>
      </c>
      <c r="E30" s="4"/>
      <c r="F30" s="4"/>
      <c r="G30" s="4"/>
    </row>
    <row r="31" spans="1:7" ht="11.25" customHeight="1" x14ac:dyDescent="0.2">
      <c r="A31" s="4"/>
      <c r="B31" s="15" t="s">
        <v>49</v>
      </c>
      <c r="C31" s="11" t="s">
        <v>50</v>
      </c>
      <c r="D31" s="13">
        <v>-1051667188.21</v>
      </c>
      <c r="E31" s="4"/>
      <c r="F31" s="4"/>
      <c r="G31" s="4"/>
    </row>
    <row r="32" spans="1:7" ht="11.25" customHeight="1" x14ac:dyDescent="0.2">
      <c r="A32" s="4"/>
      <c r="B32" s="4"/>
      <c r="C32" s="4"/>
      <c r="D32" s="4"/>
      <c r="E32" s="4"/>
      <c r="F32" s="4"/>
      <c r="G32" s="4"/>
    </row>
  </sheetData>
  <printOptions horizontalCentered="1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2"/>
  <sheetViews>
    <sheetView workbookViewId="0">
      <pane xSplit="3" ySplit="6" topLeftCell="D7" activePane="bottomRight" state="frozen"/>
      <selection pane="topRight"/>
      <selection pane="bottomLeft"/>
      <selection pane="bottomRight" activeCell="F10" sqref="F10"/>
    </sheetView>
  </sheetViews>
  <sheetFormatPr defaultColWidth="9.140625" defaultRowHeight="11.25" customHeight="1" x14ac:dyDescent="0.2"/>
  <cols>
    <col min="1" max="1" width="9.140625" style="2"/>
    <col min="2" max="2" width="49.7109375" style="2" customWidth="1"/>
    <col min="3" max="3" width="4.7109375" style="2" customWidth="1"/>
    <col min="4" max="4" width="17.7109375" style="2" customWidth="1"/>
    <col min="5" max="5" width="1.5703125" style="2" customWidth="1"/>
    <col min="6" max="6" width="9.85546875" style="2" bestFit="1" customWidth="1"/>
    <col min="7" max="16384" width="9.140625" style="2"/>
  </cols>
  <sheetData>
    <row r="1" spans="1:7" ht="11.25" customHeight="1" x14ac:dyDescent="0.2">
      <c r="A1" s="3" t="s">
        <v>51</v>
      </c>
      <c r="B1" s="16"/>
      <c r="C1" s="16"/>
      <c r="D1" s="16"/>
      <c r="E1" s="16"/>
      <c r="F1" s="5">
        <v>44651</v>
      </c>
      <c r="G1" s="16"/>
    </row>
    <row r="2" spans="1:7" ht="11.25" customHeight="1" x14ac:dyDescent="0.2">
      <c r="A2" s="16"/>
      <c r="B2" s="16"/>
      <c r="C2" s="16"/>
      <c r="D2" s="16"/>
      <c r="E2" s="16"/>
      <c r="F2" s="16"/>
      <c r="G2" s="16"/>
    </row>
    <row r="3" spans="1:7" ht="11.25" customHeight="1" x14ac:dyDescent="0.2">
      <c r="A3" s="16"/>
      <c r="B3" s="16"/>
      <c r="C3" s="16"/>
      <c r="D3" s="16"/>
      <c r="E3" s="16"/>
      <c r="F3" s="16"/>
      <c r="G3" s="16"/>
    </row>
    <row r="4" spans="1:7" ht="11.25" customHeight="1" x14ac:dyDescent="0.2">
      <c r="A4" s="16"/>
      <c r="B4" s="16"/>
      <c r="C4" s="16"/>
      <c r="D4" s="16"/>
      <c r="E4" s="16"/>
      <c r="F4" s="16"/>
      <c r="G4" s="16"/>
    </row>
    <row r="5" spans="1:7" ht="11.25" customHeight="1" x14ac:dyDescent="0.2">
      <c r="A5" s="16"/>
      <c r="B5" s="16"/>
      <c r="C5" s="16"/>
      <c r="D5" s="16"/>
      <c r="E5" s="16"/>
      <c r="F5" s="16"/>
      <c r="G5" s="16"/>
    </row>
    <row r="6" spans="1:7" ht="11.25" customHeight="1" x14ac:dyDescent="0.2">
      <c r="A6" s="16"/>
      <c r="B6" s="9"/>
      <c r="C6" s="10" t="s">
        <v>104</v>
      </c>
      <c r="D6" s="11" t="s">
        <v>1</v>
      </c>
      <c r="E6" s="16"/>
      <c r="F6" s="16"/>
      <c r="G6" s="16"/>
    </row>
    <row r="7" spans="1:7" ht="11.25" customHeight="1" x14ac:dyDescent="0.2">
      <c r="A7" s="16"/>
      <c r="B7" s="14" t="s">
        <v>52</v>
      </c>
      <c r="C7" s="11" t="s">
        <v>1</v>
      </c>
      <c r="D7" s="12">
        <f>D8+D15+D22+D23+D24+D31+D36+D37+D42+D46+D47+D48</f>
        <v>526110706.46999943</v>
      </c>
      <c r="E7" s="16"/>
      <c r="F7" s="16"/>
      <c r="G7" s="16"/>
    </row>
    <row r="8" spans="1:7" ht="11.25" customHeight="1" x14ac:dyDescent="0.2">
      <c r="A8" s="16"/>
      <c r="B8" s="14" t="s">
        <v>3</v>
      </c>
      <c r="C8" s="11" t="s">
        <v>4</v>
      </c>
      <c r="D8" s="12">
        <f>D9+D12</f>
        <v>3458999030.6299996</v>
      </c>
      <c r="E8" s="16"/>
      <c r="F8" s="16"/>
      <c r="G8" s="16"/>
    </row>
    <row r="9" spans="1:7" ht="11.25" customHeight="1" x14ac:dyDescent="0.2">
      <c r="A9" s="16"/>
      <c r="B9" s="14" t="s">
        <v>5</v>
      </c>
      <c r="C9" s="11" t="s">
        <v>6</v>
      </c>
      <c r="D9" s="12">
        <f>D10+D11</f>
        <v>3436863189.0699997</v>
      </c>
      <c r="E9" s="16"/>
      <c r="F9" s="16"/>
      <c r="G9" s="16"/>
    </row>
    <row r="10" spans="1:7" ht="11.25" customHeight="1" x14ac:dyDescent="0.2">
      <c r="A10" s="16"/>
      <c r="B10" s="14" t="s">
        <v>7</v>
      </c>
      <c r="C10" s="11" t="s">
        <v>8</v>
      </c>
      <c r="D10" s="13">
        <v>4064302765.3199997</v>
      </c>
      <c r="E10" s="16"/>
      <c r="F10" s="16"/>
      <c r="G10" s="16"/>
    </row>
    <row r="11" spans="1:7" ht="11.25" customHeight="1" x14ac:dyDescent="0.2">
      <c r="A11" s="16"/>
      <c r="B11" s="14" t="s">
        <v>9</v>
      </c>
      <c r="C11" s="11" t="s">
        <v>10</v>
      </c>
      <c r="D11" s="13">
        <v>-627439576.25</v>
      </c>
      <c r="E11" s="16"/>
      <c r="F11" s="16"/>
      <c r="G11" s="16"/>
    </row>
    <row r="12" spans="1:7" ht="11.25" customHeight="1" x14ac:dyDescent="0.2">
      <c r="A12" s="16"/>
      <c r="B12" s="14" t="s">
        <v>11</v>
      </c>
      <c r="C12" s="11" t="s">
        <v>12</v>
      </c>
      <c r="D12" s="12">
        <f>D13+D14</f>
        <v>22135841.560000002</v>
      </c>
      <c r="E12" s="16"/>
      <c r="F12" s="16"/>
      <c r="G12" s="16"/>
    </row>
    <row r="13" spans="1:7" ht="11.25" customHeight="1" x14ac:dyDescent="0.2">
      <c r="A13" s="16"/>
      <c r="B13" s="14" t="s">
        <v>13</v>
      </c>
      <c r="C13" s="11" t="s">
        <v>14</v>
      </c>
      <c r="D13" s="13">
        <v>8259498.5600000024</v>
      </c>
      <c r="E13" s="16"/>
      <c r="F13" s="16"/>
      <c r="G13" s="16"/>
    </row>
    <row r="14" spans="1:7" ht="11.25" customHeight="1" x14ac:dyDescent="0.2">
      <c r="A14" s="16"/>
      <c r="B14" s="14" t="s">
        <v>15</v>
      </c>
      <c r="C14" s="11" t="s">
        <v>16</v>
      </c>
      <c r="D14" s="13">
        <v>13876343</v>
      </c>
      <c r="E14" s="16"/>
      <c r="F14" s="16"/>
      <c r="G14" s="16"/>
    </row>
    <row r="15" spans="1:7" ht="11.25" customHeight="1" x14ac:dyDescent="0.2">
      <c r="A15" s="16"/>
      <c r="B15" s="14" t="s">
        <v>53</v>
      </c>
      <c r="C15" s="11" t="s">
        <v>18</v>
      </c>
      <c r="D15" s="12">
        <f>D16+D17+D20+D21</f>
        <v>712901884.83999991</v>
      </c>
      <c r="E15" s="16"/>
      <c r="F15" s="16"/>
      <c r="G15" s="16"/>
    </row>
    <row r="16" spans="1:7" ht="11.25" customHeight="1" x14ac:dyDescent="0.2">
      <c r="A16" s="16"/>
      <c r="B16" s="14" t="s">
        <v>54</v>
      </c>
      <c r="C16" s="11" t="s">
        <v>20</v>
      </c>
      <c r="D16" s="13">
        <v>5733474.9100000001</v>
      </c>
      <c r="E16" s="16"/>
      <c r="F16" s="16"/>
      <c r="G16" s="16"/>
    </row>
    <row r="17" spans="1:7" ht="11.25" customHeight="1" x14ac:dyDescent="0.2">
      <c r="A17" s="16"/>
      <c r="B17" s="14" t="s">
        <v>55</v>
      </c>
      <c r="C17" s="11" t="s">
        <v>22</v>
      </c>
      <c r="D17" s="12">
        <f>D18+D19</f>
        <v>328582730.82999998</v>
      </c>
      <c r="E17" s="16"/>
      <c r="F17" s="16"/>
      <c r="G17" s="16"/>
    </row>
    <row r="18" spans="1:7" ht="11.25" customHeight="1" x14ac:dyDescent="0.2">
      <c r="A18" s="16"/>
      <c r="B18" s="14" t="s">
        <v>56</v>
      </c>
      <c r="C18" s="11" t="s">
        <v>24</v>
      </c>
      <c r="D18" s="13">
        <v>83213.490000000005</v>
      </c>
      <c r="E18" s="16"/>
      <c r="F18" s="16"/>
      <c r="G18" s="16"/>
    </row>
    <row r="19" spans="1:7" ht="11.25" customHeight="1" x14ac:dyDescent="0.2">
      <c r="A19" s="16"/>
      <c r="B19" s="14" t="s">
        <v>57</v>
      </c>
      <c r="C19" s="11" t="s">
        <v>26</v>
      </c>
      <c r="D19" s="13">
        <v>328499517.33999997</v>
      </c>
      <c r="E19" s="16"/>
      <c r="F19" s="16"/>
      <c r="G19" s="16"/>
    </row>
    <row r="20" spans="1:7" ht="11.25" customHeight="1" x14ac:dyDescent="0.2">
      <c r="A20" s="16"/>
      <c r="B20" s="14" t="s">
        <v>58</v>
      </c>
      <c r="C20" s="11" t="s">
        <v>28</v>
      </c>
      <c r="D20" s="13">
        <v>72662421.709999993</v>
      </c>
      <c r="E20" s="16"/>
      <c r="F20" s="16"/>
      <c r="G20" s="16"/>
    </row>
    <row r="21" spans="1:7" ht="11.25" customHeight="1" x14ac:dyDescent="0.2">
      <c r="A21" s="16"/>
      <c r="B21" s="14" t="s">
        <v>59</v>
      </c>
      <c r="C21" s="11" t="s">
        <v>30</v>
      </c>
      <c r="D21" s="13">
        <v>305923257.38999999</v>
      </c>
      <c r="E21" s="16"/>
      <c r="F21" s="16"/>
      <c r="G21" s="16"/>
    </row>
    <row r="22" spans="1:7" ht="11.25" customHeight="1" x14ac:dyDescent="0.2">
      <c r="A22" s="16"/>
      <c r="B22" s="14" t="s">
        <v>60</v>
      </c>
      <c r="C22" s="11" t="s">
        <v>32</v>
      </c>
      <c r="D22" s="13">
        <v>9928067.6500000004</v>
      </c>
      <c r="E22" s="16"/>
      <c r="F22" s="16"/>
      <c r="G22" s="16"/>
    </row>
    <row r="23" spans="1:7" ht="11.25" customHeight="1" x14ac:dyDescent="0.2">
      <c r="A23" s="16"/>
      <c r="B23" s="14" t="s">
        <v>19</v>
      </c>
      <c r="C23" s="11" t="s">
        <v>34</v>
      </c>
      <c r="D23" s="13">
        <v>38297754.269999996</v>
      </c>
      <c r="E23" s="16"/>
      <c r="F23" s="16"/>
      <c r="G23" s="16"/>
    </row>
    <row r="24" spans="1:7" ht="11.25" customHeight="1" x14ac:dyDescent="0.2">
      <c r="A24" s="16"/>
      <c r="B24" s="14" t="s">
        <v>21</v>
      </c>
      <c r="C24" s="11" t="s">
        <v>36</v>
      </c>
      <c r="D24" s="12">
        <f>D25+D28</f>
        <v>-2434291986.0799999</v>
      </c>
      <c r="E24" s="16"/>
      <c r="F24" s="16"/>
      <c r="G24" s="16"/>
    </row>
    <row r="25" spans="1:7" ht="11.25" customHeight="1" x14ac:dyDescent="0.2">
      <c r="A25" s="16"/>
      <c r="B25" s="14" t="s">
        <v>23</v>
      </c>
      <c r="C25" s="11" t="s">
        <v>38</v>
      </c>
      <c r="D25" s="12">
        <f>D26+D27</f>
        <v>-2379400591.2400002</v>
      </c>
      <c r="E25" s="16"/>
      <c r="F25" s="16"/>
      <c r="G25" s="16"/>
    </row>
    <row r="26" spans="1:7" ht="11.25" customHeight="1" x14ac:dyDescent="0.2">
      <c r="A26" s="16"/>
      <c r="B26" s="14" t="s">
        <v>25</v>
      </c>
      <c r="C26" s="11" t="s">
        <v>40</v>
      </c>
      <c r="D26" s="13">
        <v>-2640621201.7600002</v>
      </c>
      <c r="E26" s="16"/>
      <c r="F26" s="16"/>
      <c r="G26" s="16"/>
    </row>
    <row r="27" spans="1:7" ht="11.25" customHeight="1" x14ac:dyDescent="0.2">
      <c r="A27" s="16"/>
      <c r="B27" s="14" t="s">
        <v>27</v>
      </c>
      <c r="C27" s="11" t="s">
        <v>42</v>
      </c>
      <c r="D27" s="13">
        <v>261220610.52000001</v>
      </c>
      <c r="E27" s="16"/>
      <c r="F27" s="16"/>
      <c r="G27" s="16"/>
    </row>
    <row r="28" spans="1:7" ht="11.25" customHeight="1" x14ac:dyDescent="0.2">
      <c r="A28" s="16"/>
      <c r="B28" s="14" t="s">
        <v>29</v>
      </c>
      <c r="C28" s="11" t="s">
        <v>44</v>
      </c>
      <c r="D28" s="12">
        <f>D29+D30</f>
        <v>-54891394.839999907</v>
      </c>
      <c r="E28" s="16"/>
      <c r="F28" s="16"/>
      <c r="G28" s="16"/>
    </row>
    <row r="29" spans="1:7" ht="11.25" customHeight="1" x14ac:dyDescent="0.2">
      <c r="A29" s="16"/>
      <c r="B29" s="14" t="s">
        <v>31</v>
      </c>
      <c r="C29" s="11" t="s">
        <v>46</v>
      </c>
      <c r="D29" s="13">
        <v>-54268081.249999918</v>
      </c>
      <c r="E29" s="16"/>
      <c r="F29" s="16"/>
      <c r="G29" s="16"/>
    </row>
    <row r="30" spans="1:7" ht="11.25" customHeight="1" x14ac:dyDescent="0.2">
      <c r="A30" s="16"/>
      <c r="B30" s="14" t="s">
        <v>33</v>
      </c>
      <c r="C30" s="11" t="s">
        <v>48</v>
      </c>
      <c r="D30" s="13">
        <v>-623313.58999998681</v>
      </c>
      <c r="E30" s="16"/>
      <c r="F30" s="16"/>
      <c r="G30" s="16"/>
    </row>
    <row r="31" spans="1:7" ht="11.25" customHeight="1" x14ac:dyDescent="0.2">
      <c r="A31" s="16"/>
      <c r="B31" s="14" t="s">
        <v>61</v>
      </c>
      <c r="C31" s="11" t="s">
        <v>50</v>
      </c>
      <c r="D31" s="12">
        <f>D32+D35</f>
        <v>5967944.0499998927</v>
      </c>
      <c r="E31" s="16"/>
      <c r="F31" s="16"/>
      <c r="G31" s="16"/>
    </row>
    <row r="32" spans="1:7" ht="11.25" customHeight="1" x14ac:dyDescent="0.2">
      <c r="A32" s="16"/>
      <c r="B32" s="14" t="s">
        <v>62</v>
      </c>
      <c r="C32" s="11" t="s">
        <v>63</v>
      </c>
      <c r="D32" s="12">
        <f>D33+D34</f>
        <v>-323007117.54000008</v>
      </c>
      <c r="E32" s="16"/>
      <c r="F32" s="16"/>
      <c r="G32" s="16"/>
    </row>
    <row r="33" spans="1:7" ht="11.25" customHeight="1" x14ac:dyDescent="0.2">
      <c r="A33" s="16"/>
      <c r="B33" s="14" t="s">
        <v>64</v>
      </c>
      <c r="C33" s="11" t="s">
        <v>65</v>
      </c>
      <c r="D33" s="13">
        <v>-323007117.54000008</v>
      </c>
      <c r="E33" s="16"/>
      <c r="F33" s="16"/>
      <c r="G33" s="16"/>
    </row>
    <row r="34" spans="1:7" ht="11.25" customHeight="1" x14ac:dyDescent="0.2">
      <c r="A34" s="16"/>
      <c r="B34" s="14" t="s">
        <v>66</v>
      </c>
      <c r="C34" s="11" t="s">
        <v>67</v>
      </c>
      <c r="D34" s="13">
        <v>0</v>
      </c>
      <c r="E34" s="16"/>
      <c r="F34" s="16"/>
      <c r="G34" s="16"/>
    </row>
    <row r="35" spans="1:7" ht="11.25" customHeight="1" x14ac:dyDescent="0.2">
      <c r="A35" s="16"/>
      <c r="B35" s="14" t="s">
        <v>68</v>
      </c>
      <c r="C35" s="11" t="s">
        <v>69</v>
      </c>
      <c r="D35" s="13">
        <v>328975061.58999997</v>
      </c>
      <c r="E35" s="16"/>
      <c r="F35" s="16"/>
      <c r="G35" s="16"/>
    </row>
    <row r="36" spans="1:7" ht="11.25" customHeight="1" x14ac:dyDescent="0.2">
      <c r="A36" s="16"/>
      <c r="B36" s="14" t="s">
        <v>37</v>
      </c>
      <c r="C36" s="11" t="s">
        <v>70</v>
      </c>
      <c r="D36" s="13">
        <v>-133808256.28999999</v>
      </c>
      <c r="E36" s="16"/>
      <c r="F36" s="16"/>
      <c r="G36" s="16"/>
    </row>
    <row r="37" spans="1:7" ht="11.25" customHeight="1" x14ac:dyDescent="0.2">
      <c r="A37" s="16"/>
      <c r="B37" s="14" t="s">
        <v>39</v>
      </c>
      <c r="C37" s="11" t="s">
        <v>71</v>
      </c>
      <c r="D37" s="12">
        <f>D38+D39+D40+D41</f>
        <v>-248576572.75</v>
      </c>
      <c r="E37" s="16"/>
      <c r="F37" s="16"/>
      <c r="G37" s="16"/>
    </row>
    <row r="38" spans="1:7" ht="11.25" customHeight="1" x14ac:dyDescent="0.2">
      <c r="A38" s="16"/>
      <c r="B38" s="14" t="s">
        <v>41</v>
      </c>
      <c r="C38" s="11" t="s">
        <v>72</v>
      </c>
      <c r="D38" s="13">
        <v>-856402024.02999997</v>
      </c>
      <c r="E38" s="16"/>
      <c r="F38" s="16"/>
      <c r="G38" s="16"/>
    </row>
    <row r="39" spans="1:7" ht="11.25" customHeight="1" x14ac:dyDescent="0.2">
      <c r="A39" s="16"/>
      <c r="B39" s="14" t="s">
        <v>43</v>
      </c>
      <c r="C39" s="11" t="s">
        <v>73</v>
      </c>
      <c r="D39" s="13">
        <v>457436334.39999998</v>
      </c>
      <c r="E39" s="16"/>
      <c r="F39" s="16"/>
      <c r="G39" s="16"/>
    </row>
    <row r="40" spans="1:7" ht="11.25" customHeight="1" x14ac:dyDescent="0.2">
      <c r="A40" s="16"/>
      <c r="B40" s="14" t="s">
        <v>45</v>
      </c>
      <c r="C40" s="11" t="s">
        <v>74</v>
      </c>
      <c r="D40" s="13">
        <v>-191362902.02000001</v>
      </c>
      <c r="E40" s="16"/>
      <c r="F40" s="16"/>
      <c r="G40" s="16"/>
    </row>
    <row r="41" spans="1:7" ht="11.25" customHeight="1" x14ac:dyDescent="0.2">
      <c r="A41" s="16"/>
      <c r="B41" s="14" t="s">
        <v>47</v>
      </c>
      <c r="C41" s="11" t="s">
        <v>75</v>
      </c>
      <c r="D41" s="13">
        <v>341752018.89999998</v>
      </c>
      <c r="E41" s="16"/>
      <c r="F41" s="16"/>
      <c r="G41" s="16"/>
    </row>
    <row r="42" spans="1:7" ht="11.25" customHeight="1" x14ac:dyDescent="0.2">
      <c r="A42" s="16"/>
      <c r="B42" s="14" t="s">
        <v>76</v>
      </c>
      <c r="C42" s="11" t="s">
        <v>77</v>
      </c>
      <c r="D42" s="12">
        <f>D43+D44+D45</f>
        <v>-346274259.24000001</v>
      </c>
      <c r="E42" s="16"/>
      <c r="F42" s="16"/>
      <c r="G42" s="16"/>
    </row>
    <row r="43" spans="1:7" ht="11.25" customHeight="1" x14ac:dyDescent="0.2">
      <c r="A43" s="16"/>
      <c r="B43" s="14" t="s">
        <v>78</v>
      </c>
      <c r="C43" s="11" t="s">
        <v>79</v>
      </c>
      <c r="D43" s="13">
        <v>-23438376.809999995</v>
      </c>
      <c r="E43" s="16"/>
      <c r="F43" s="16"/>
      <c r="G43" s="16"/>
    </row>
    <row r="44" spans="1:7" ht="11.25" customHeight="1" x14ac:dyDescent="0.2">
      <c r="A44" s="16"/>
      <c r="B44" s="14" t="s">
        <v>80</v>
      </c>
      <c r="C44" s="11" t="s">
        <v>81</v>
      </c>
      <c r="D44" s="13">
        <v>-21940012.68</v>
      </c>
      <c r="E44" s="16"/>
      <c r="F44" s="16"/>
      <c r="G44" s="16"/>
    </row>
    <row r="45" spans="1:7" ht="11.25" customHeight="1" x14ac:dyDescent="0.2">
      <c r="A45" s="16"/>
      <c r="B45" s="14" t="s">
        <v>82</v>
      </c>
      <c r="C45" s="11" t="s">
        <v>83</v>
      </c>
      <c r="D45" s="13">
        <v>-300895869.75</v>
      </c>
      <c r="E45" s="16"/>
      <c r="F45" s="16"/>
      <c r="G45" s="16"/>
    </row>
    <row r="46" spans="1:7" ht="11.25" customHeight="1" x14ac:dyDescent="0.2">
      <c r="A46" s="16"/>
      <c r="B46" s="14" t="s">
        <v>84</v>
      </c>
      <c r="C46" s="11" t="s">
        <v>85</v>
      </c>
      <c r="D46" s="13">
        <v>-466130012.38999999</v>
      </c>
      <c r="E46" s="16"/>
      <c r="F46" s="16"/>
      <c r="G46" s="16"/>
    </row>
    <row r="47" spans="1:7" ht="11.25" customHeight="1" x14ac:dyDescent="0.2">
      <c r="A47" s="16"/>
      <c r="B47" s="14" t="s">
        <v>49</v>
      </c>
      <c r="C47" s="11" t="s">
        <v>86</v>
      </c>
      <c r="D47" s="13">
        <v>-70902888.219999999</v>
      </c>
      <c r="E47" s="16"/>
      <c r="F47" s="16"/>
      <c r="G47" s="16"/>
    </row>
    <row r="48" spans="1:7" ht="11.25" customHeight="1" x14ac:dyDescent="0.2">
      <c r="A48" s="16"/>
      <c r="B48" s="14" t="s">
        <v>87</v>
      </c>
      <c r="C48" s="11" t="s">
        <v>88</v>
      </c>
      <c r="D48" s="12">
        <f>-VYPO20_21!D18</f>
        <v>0</v>
      </c>
      <c r="E48" s="16"/>
      <c r="F48" s="16"/>
      <c r="G48" s="16"/>
    </row>
    <row r="49" spans="1:7" ht="11.25" customHeight="1" x14ac:dyDescent="0.2">
      <c r="A49" s="16"/>
      <c r="B49" s="16"/>
      <c r="C49" s="16"/>
      <c r="D49" s="16"/>
      <c r="E49" s="16"/>
      <c r="F49" s="16"/>
      <c r="G49" s="16"/>
    </row>
    <row r="50" spans="1:7" ht="11.25" customHeight="1" x14ac:dyDescent="0.2">
      <c r="A50" s="16"/>
      <c r="B50" s="16"/>
      <c r="C50" s="16"/>
      <c r="D50" s="16"/>
      <c r="E50" s="16"/>
      <c r="F50" s="16"/>
      <c r="G50" s="16"/>
    </row>
    <row r="51" spans="1:7" ht="11.25" customHeight="1" x14ac:dyDescent="0.2">
      <c r="A51" s="16"/>
      <c r="B51" s="16"/>
      <c r="C51" s="16"/>
      <c r="D51" s="16"/>
      <c r="E51" s="16"/>
      <c r="F51" s="16"/>
      <c r="G51" s="16"/>
    </row>
    <row r="52" spans="1:7" ht="11.25" customHeight="1" x14ac:dyDescent="0.2">
      <c r="A52" s="16"/>
      <c r="B52" s="16"/>
      <c r="C52" s="16"/>
      <c r="D52" s="16"/>
      <c r="E52" s="16"/>
      <c r="F52" s="16"/>
      <c r="G52" s="16"/>
    </row>
    <row r="53" spans="1:7" ht="11.25" customHeight="1" x14ac:dyDescent="0.2">
      <c r="A53" s="16"/>
      <c r="B53" s="16"/>
      <c r="C53" s="16"/>
      <c r="D53" s="16"/>
      <c r="E53" s="16"/>
      <c r="F53" s="16"/>
      <c r="G53" s="16"/>
    </row>
    <row r="54" spans="1:7" ht="11.25" customHeight="1" x14ac:dyDescent="0.2">
      <c r="A54" s="16"/>
      <c r="B54" s="16"/>
      <c r="C54" s="16"/>
      <c r="D54" s="16"/>
      <c r="E54" s="16"/>
      <c r="F54" s="16"/>
      <c r="G54" s="16"/>
    </row>
    <row r="55" spans="1:7" ht="11.25" customHeight="1" x14ac:dyDescent="0.2">
      <c r="A55" s="16"/>
      <c r="B55" s="16"/>
      <c r="C55" s="16"/>
      <c r="D55" s="16"/>
      <c r="E55" s="16"/>
      <c r="F55" s="16"/>
      <c r="G55" s="16"/>
    </row>
    <row r="56" spans="1:7" ht="11.25" customHeight="1" x14ac:dyDescent="0.2">
      <c r="A56" s="16"/>
      <c r="B56" s="16"/>
      <c r="C56" s="16"/>
      <c r="D56" s="16"/>
      <c r="E56" s="16"/>
      <c r="F56" s="16"/>
      <c r="G56" s="16"/>
    </row>
    <row r="57" spans="1:7" ht="11.25" customHeight="1" x14ac:dyDescent="0.2">
      <c r="A57" s="16"/>
      <c r="B57" s="16"/>
      <c r="C57" s="16"/>
      <c r="D57" s="16"/>
      <c r="E57" s="16"/>
      <c r="F57" s="16"/>
      <c r="G57" s="16"/>
    </row>
    <row r="58" spans="1:7" ht="11.25" customHeight="1" x14ac:dyDescent="0.2">
      <c r="A58" s="16"/>
      <c r="B58" s="16"/>
      <c r="C58" s="16"/>
      <c r="D58" s="16"/>
      <c r="E58" s="16"/>
      <c r="F58" s="16"/>
      <c r="G58" s="16"/>
    </row>
    <row r="59" spans="1:7" ht="11.25" customHeight="1" x14ac:dyDescent="0.2">
      <c r="A59" s="16"/>
      <c r="B59" s="16"/>
      <c r="C59" s="16"/>
      <c r="D59" s="16"/>
      <c r="E59" s="16"/>
      <c r="F59" s="16"/>
      <c r="G59" s="16"/>
    </row>
    <row r="60" spans="1:7" ht="11.25" customHeight="1" x14ac:dyDescent="0.2">
      <c r="A60" s="16"/>
      <c r="B60" s="16"/>
      <c r="C60" s="16"/>
      <c r="D60" s="16"/>
      <c r="E60" s="16"/>
      <c r="F60" s="16"/>
      <c r="G60" s="16"/>
    </row>
    <row r="61" spans="1:7" ht="11.25" customHeight="1" x14ac:dyDescent="0.2">
      <c r="A61" s="16"/>
      <c r="B61" s="16"/>
      <c r="C61" s="16"/>
      <c r="D61" s="16"/>
      <c r="E61" s="16"/>
      <c r="F61" s="16"/>
      <c r="G61" s="16"/>
    </row>
    <row r="62" spans="1:7" ht="11.25" customHeight="1" x14ac:dyDescent="0.2">
      <c r="A62" s="16"/>
      <c r="B62" s="16"/>
      <c r="C62" s="16"/>
      <c r="D62" s="16"/>
      <c r="E62" s="16"/>
      <c r="F62" s="16"/>
      <c r="G62" s="16"/>
    </row>
    <row r="63" spans="1:7" ht="11.25" customHeight="1" x14ac:dyDescent="0.2">
      <c r="A63" s="16"/>
      <c r="B63" s="16"/>
      <c r="C63" s="16"/>
      <c r="D63" s="16"/>
      <c r="E63" s="16"/>
      <c r="F63" s="16"/>
      <c r="G63" s="16"/>
    </row>
    <row r="64" spans="1:7" ht="11.25" customHeight="1" x14ac:dyDescent="0.2">
      <c r="A64" s="16"/>
      <c r="B64" s="16"/>
      <c r="C64" s="16"/>
      <c r="D64" s="16"/>
      <c r="E64" s="16"/>
      <c r="F64" s="16"/>
      <c r="G64" s="16"/>
    </row>
    <row r="65" spans="1:7" ht="11.25" customHeight="1" x14ac:dyDescent="0.2">
      <c r="A65" s="16"/>
      <c r="B65" s="16"/>
      <c r="C65" s="16"/>
      <c r="D65" s="16"/>
      <c r="E65" s="16"/>
      <c r="F65" s="16"/>
      <c r="G65" s="16"/>
    </row>
    <row r="66" spans="1:7" ht="11.25" customHeight="1" x14ac:dyDescent="0.2">
      <c r="A66" s="16"/>
      <c r="B66" s="16"/>
      <c r="C66" s="16"/>
      <c r="D66" s="16"/>
      <c r="E66" s="16"/>
      <c r="F66" s="16"/>
      <c r="G66" s="16"/>
    </row>
    <row r="67" spans="1:7" ht="11.25" customHeight="1" x14ac:dyDescent="0.2">
      <c r="A67" s="16"/>
      <c r="B67" s="16"/>
      <c r="C67" s="16"/>
      <c r="D67" s="16"/>
      <c r="E67" s="16"/>
      <c r="F67" s="16"/>
      <c r="G67" s="16"/>
    </row>
    <row r="68" spans="1:7" ht="11.25" customHeight="1" x14ac:dyDescent="0.2">
      <c r="A68" s="16"/>
      <c r="B68" s="16"/>
      <c r="C68" s="16"/>
      <c r="D68" s="16"/>
      <c r="E68" s="16"/>
      <c r="F68" s="16"/>
      <c r="G68" s="16"/>
    </row>
    <row r="69" spans="1:7" ht="11.25" customHeight="1" x14ac:dyDescent="0.2">
      <c r="A69" s="16"/>
      <c r="B69" s="16"/>
      <c r="C69" s="16"/>
      <c r="D69" s="16"/>
      <c r="E69" s="16"/>
      <c r="F69" s="16"/>
      <c r="G69" s="16"/>
    </row>
    <row r="70" spans="1:7" ht="11.25" customHeight="1" x14ac:dyDescent="0.2">
      <c r="A70" s="16"/>
      <c r="B70" s="16"/>
      <c r="C70" s="16"/>
      <c r="D70" s="16"/>
      <c r="E70" s="16"/>
      <c r="F70" s="16"/>
      <c r="G70" s="16"/>
    </row>
    <row r="71" spans="1:7" ht="11.25" customHeight="1" x14ac:dyDescent="0.2">
      <c r="A71" s="16"/>
      <c r="B71" s="16"/>
      <c r="C71" s="16"/>
      <c r="D71" s="16"/>
      <c r="E71" s="16"/>
      <c r="F71" s="16"/>
      <c r="G71" s="16"/>
    </row>
    <row r="72" spans="1:7" ht="11.25" customHeight="1" x14ac:dyDescent="0.2">
      <c r="A72" s="16"/>
      <c r="B72" s="16"/>
      <c r="C72" s="16"/>
      <c r="D72" s="16"/>
      <c r="E72" s="16"/>
      <c r="F72" s="16"/>
      <c r="G72" s="16"/>
    </row>
  </sheetData>
  <printOptions horizontalCentered="1"/>
  <pageMargins left="0.7" right="0.7" top="0.75" bottom="0.75" header="0.3" footer="0.3"/>
  <pageSetup paperSize="9" scale="94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abSelected="1" workbookViewId="0">
      <pane xSplit="3" ySplit="6" topLeftCell="D7" activePane="bottomRight" state="frozen"/>
      <selection pane="topRight"/>
      <selection pane="bottomLeft"/>
      <selection pane="bottomRight" activeCell="H12" sqref="H12"/>
    </sheetView>
  </sheetViews>
  <sheetFormatPr defaultColWidth="9.140625" defaultRowHeight="11.25" customHeight="1" x14ac:dyDescent="0.2"/>
  <cols>
    <col min="1" max="1" width="9.140625" style="2"/>
    <col min="2" max="2" width="43.42578125" style="2" customWidth="1"/>
    <col min="3" max="3" width="4.7109375" style="2" customWidth="1"/>
    <col min="4" max="4" width="17.7109375" style="2" customWidth="1"/>
    <col min="5" max="5" width="1.85546875" style="2" customWidth="1"/>
    <col min="6" max="6" width="9.85546875" style="2" bestFit="1" customWidth="1"/>
    <col min="7" max="16384" width="9.140625" style="2"/>
  </cols>
  <sheetData>
    <row r="1" spans="1:8" ht="11.25" customHeight="1" x14ac:dyDescent="0.2">
      <c r="A1" s="3" t="s">
        <v>89</v>
      </c>
      <c r="B1" s="16"/>
      <c r="C1" s="16"/>
      <c r="D1" s="16"/>
      <c r="E1" s="16"/>
      <c r="F1" s="5">
        <v>44651</v>
      </c>
      <c r="G1" s="16"/>
      <c r="H1" s="16"/>
    </row>
    <row r="2" spans="1:8" ht="11.25" customHeight="1" x14ac:dyDescent="0.2">
      <c r="A2" s="16"/>
      <c r="B2" s="16"/>
      <c r="C2" s="16"/>
      <c r="D2" s="16"/>
      <c r="E2" s="16"/>
      <c r="F2" s="16"/>
      <c r="G2" s="16"/>
      <c r="H2" s="16"/>
    </row>
    <row r="3" spans="1:8" ht="11.25" customHeight="1" x14ac:dyDescent="0.2">
      <c r="A3" s="16"/>
      <c r="B3" s="16"/>
      <c r="C3" s="16"/>
      <c r="D3" s="16"/>
      <c r="E3" s="16"/>
      <c r="F3" s="16"/>
      <c r="G3" s="16"/>
      <c r="H3" s="16"/>
    </row>
    <row r="4" spans="1:8" ht="11.25" customHeight="1" x14ac:dyDescent="0.2">
      <c r="A4" s="16"/>
      <c r="B4" s="16"/>
      <c r="C4" s="16"/>
      <c r="D4" s="16"/>
      <c r="E4" s="16"/>
      <c r="F4" s="16"/>
      <c r="G4" s="16"/>
      <c r="H4" s="16"/>
    </row>
    <row r="5" spans="1:8" ht="11.25" customHeight="1" x14ac:dyDescent="0.2">
      <c r="A5" s="16"/>
      <c r="B5" s="16"/>
      <c r="C5" s="16"/>
      <c r="D5" s="16"/>
      <c r="E5" s="16"/>
      <c r="F5" s="16"/>
      <c r="G5" s="16"/>
      <c r="H5" s="16"/>
    </row>
    <row r="6" spans="1:8" ht="11.25" customHeight="1" x14ac:dyDescent="0.2">
      <c r="A6" s="16"/>
      <c r="B6" s="9"/>
      <c r="C6" s="10" t="s">
        <v>104</v>
      </c>
      <c r="D6" s="11" t="s">
        <v>1</v>
      </c>
      <c r="E6" s="16"/>
      <c r="F6" s="16"/>
      <c r="G6" s="16"/>
      <c r="H6" s="16"/>
    </row>
    <row r="7" spans="1:8" ht="11.25" customHeight="1" x14ac:dyDescent="0.2">
      <c r="A7" s="16"/>
      <c r="B7" s="15" t="s">
        <v>90</v>
      </c>
      <c r="C7" s="11" t="s">
        <v>1</v>
      </c>
      <c r="D7" s="12">
        <f>D8+D27+D30+D31</f>
        <v>799920943.37000048</v>
      </c>
      <c r="E7" s="16"/>
      <c r="F7" s="16"/>
      <c r="G7" s="16"/>
      <c r="H7" s="16"/>
    </row>
    <row r="8" spans="1:8" ht="11.25" customHeight="1" x14ac:dyDescent="0.2">
      <c r="A8" s="16"/>
      <c r="B8" s="15" t="s">
        <v>91</v>
      </c>
      <c r="C8" s="11" t="s">
        <v>4</v>
      </c>
      <c r="D8" s="12">
        <f>D9+D10+D11+D18+D19+D23+D24+D25+D26</f>
        <v>800220943.37000048</v>
      </c>
      <c r="E8" s="16"/>
      <c r="F8" s="16"/>
      <c r="G8" s="16"/>
      <c r="H8" s="16"/>
    </row>
    <row r="9" spans="1:8" ht="11.25" customHeight="1" x14ac:dyDescent="0.2">
      <c r="A9" s="16"/>
      <c r="B9" s="15" t="s">
        <v>92</v>
      </c>
      <c r="C9" s="11" t="s">
        <v>6</v>
      </c>
      <c r="D9" s="12">
        <f>VYPO20_11!D7</f>
        <v>434817224.84000111</v>
      </c>
      <c r="E9" s="16"/>
      <c r="F9" s="16"/>
      <c r="G9" s="16"/>
      <c r="H9" s="16"/>
    </row>
    <row r="10" spans="1:8" ht="11.25" customHeight="1" x14ac:dyDescent="0.2">
      <c r="A10" s="16"/>
      <c r="B10" s="15" t="s">
        <v>93</v>
      </c>
      <c r="C10" s="11" t="s">
        <v>8</v>
      </c>
      <c r="D10" s="12">
        <f>VYPO20_12!D7</f>
        <v>526110706.46999943</v>
      </c>
      <c r="E10" s="16"/>
      <c r="F10" s="16"/>
      <c r="G10" s="16"/>
      <c r="H10" s="16"/>
    </row>
    <row r="11" spans="1:8" ht="11.25" customHeight="1" x14ac:dyDescent="0.2">
      <c r="A11" s="16"/>
      <c r="B11" s="15" t="s">
        <v>53</v>
      </c>
      <c r="C11" s="11" t="s">
        <v>10</v>
      </c>
      <c r="D11" s="12">
        <f>D12+D13+D16+D17</f>
        <v>715461036.25</v>
      </c>
      <c r="E11" s="16"/>
      <c r="F11" s="16"/>
      <c r="G11" s="16"/>
      <c r="H11" s="16"/>
    </row>
    <row r="12" spans="1:8" ht="11.25" customHeight="1" x14ac:dyDescent="0.2">
      <c r="A12" s="16"/>
      <c r="B12" s="15" t="s">
        <v>54</v>
      </c>
      <c r="C12" s="11" t="s">
        <v>12</v>
      </c>
      <c r="D12" s="13">
        <v>153101225.84</v>
      </c>
      <c r="E12" s="16"/>
      <c r="F12" s="16"/>
      <c r="G12" s="16"/>
      <c r="H12" s="16"/>
    </row>
    <row r="13" spans="1:8" ht="11.25" customHeight="1" x14ac:dyDescent="0.2">
      <c r="A13" s="16"/>
      <c r="B13" s="15" t="s">
        <v>55</v>
      </c>
      <c r="C13" s="11" t="s">
        <v>14</v>
      </c>
      <c r="D13" s="12">
        <f>D14+D15</f>
        <v>132778900.31</v>
      </c>
      <c r="E13" s="16"/>
      <c r="F13" s="16"/>
      <c r="G13" s="16"/>
      <c r="H13" s="16"/>
    </row>
    <row r="14" spans="1:8" ht="11.25" customHeight="1" x14ac:dyDescent="0.2">
      <c r="A14" s="16"/>
      <c r="B14" s="15" t="s">
        <v>56</v>
      </c>
      <c r="C14" s="11" t="s">
        <v>16</v>
      </c>
      <c r="D14" s="13">
        <v>17482294.66</v>
      </c>
      <c r="E14" s="16"/>
      <c r="F14" s="16"/>
      <c r="G14" s="16"/>
      <c r="H14" s="16"/>
    </row>
    <row r="15" spans="1:8" ht="11.25" customHeight="1" x14ac:dyDescent="0.2">
      <c r="A15" s="16"/>
      <c r="B15" s="15" t="s">
        <v>57</v>
      </c>
      <c r="C15" s="11" t="s">
        <v>18</v>
      </c>
      <c r="D15" s="13">
        <v>115296605.65000001</v>
      </c>
      <c r="E15" s="16"/>
      <c r="F15" s="16"/>
      <c r="G15" s="16"/>
      <c r="H15" s="16"/>
    </row>
    <row r="16" spans="1:8" ht="11.25" customHeight="1" x14ac:dyDescent="0.2">
      <c r="A16" s="16"/>
      <c r="B16" s="15" t="s">
        <v>58</v>
      </c>
      <c r="C16" s="11" t="s">
        <v>20</v>
      </c>
      <c r="D16" s="13">
        <v>13418835.810000001</v>
      </c>
      <c r="E16" s="16"/>
      <c r="F16" s="16"/>
      <c r="G16" s="16"/>
      <c r="H16" s="16"/>
    </row>
    <row r="17" spans="1:8" ht="11.25" customHeight="1" x14ac:dyDescent="0.2">
      <c r="A17" s="16"/>
      <c r="B17" s="15" t="s">
        <v>59</v>
      </c>
      <c r="C17" s="11" t="s">
        <v>22</v>
      </c>
      <c r="D17" s="13">
        <v>416162074.29000002</v>
      </c>
      <c r="E17" s="16"/>
      <c r="F17" s="16"/>
      <c r="G17" s="16"/>
      <c r="H17" s="16"/>
    </row>
    <row r="18" spans="1:8" ht="11.25" customHeight="1" x14ac:dyDescent="0.2">
      <c r="A18" s="16"/>
      <c r="B18" s="15" t="s">
        <v>94</v>
      </c>
      <c r="C18" s="11" t="s">
        <v>24</v>
      </c>
      <c r="D18" s="13"/>
      <c r="E18" s="16"/>
      <c r="F18" s="16"/>
      <c r="G18" s="16"/>
      <c r="H18" s="16"/>
    </row>
    <row r="19" spans="1:8" ht="11.25" customHeight="1" x14ac:dyDescent="0.2">
      <c r="A19" s="16"/>
      <c r="B19" s="15" t="s">
        <v>76</v>
      </c>
      <c r="C19" s="11" t="s">
        <v>26</v>
      </c>
      <c r="D19" s="12">
        <f>D20+D21+D22</f>
        <v>-437912245.13000005</v>
      </c>
      <c r="E19" s="16"/>
      <c r="F19" s="16"/>
      <c r="G19" s="16"/>
      <c r="H19" s="16"/>
    </row>
    <row r="20" spans="1:8" ht="11.25" customHeight="1" x14ac:dyDescent="0.2">
      <c r="A20" s="16"/>
      <c r="B20" s="15" t="s">
        <v>78</v>
      </c>
      <c r="C20" s="11" t="s">
        <v>28</v>
      </c>
      <c r="D20" s="13">
        <v>-75662100.370000005</v>
      </c>
      <c r="E20" s="16"/>
      <c r="F20" s="16"/>
      <c r="G20" s="16"/>
      <c r="H20" s="16"/>
    </row>
    <row r="21" spans="1:8" ht="11.25" customHeight="1" x14ac:dyDescent="0.2">
      <c r="A21" s="16"/>
      <c r="B21" s="15" t="s">
        <v>80</v>
      </c>
      <c r="C21" s="11" t="s">
        <v>30</v>
      </c>
      <c r="D21" s="13">
        <v>-17958919.170000002</v>
      </c>
      <c r="E21" s="16"/>
      <c r="F21" s="16"/>
      <c r="G21" s="16"/>
      <c r="H21" s="16"/>
    </row>
    <row r="22" spans="1:8" ht="11.25" customHeight="1" x14ac:dyDescent="0.2">
      <c r="A22" s="16"/>
      <c r="B22" s="15" t="s">
        <v>82</v>
      </c>
      <c r="C22" s="11" t="s">
        <v>32</v>
      </c>
      <c r="D22" s="13">
        <v>-344291225.59000003</v>
      </c>
      <c r="E22" s="16"/>
      <c r="F22" s="16"/>
      <c r="G22" s="16"/>
      <c r="H22" s="16"/>
    </row>
    <row r="23" spans="1:8" ht="11.25" customHeight="1" x14ac:dyDescent="0.2">
      <c r="A23" s="16"/>
      <c r="B23" s="15" t="s">
        <v>95</v>
      </c>
      <c r="C23" s="11" t="s">
        <v>34</v>
      </c>
      <c r="D23" s="13">
        <v>-277548791.11999995</v>
      </c>
      <c r="E23" s="16"/>
      <c r="F23" s="16"/>
      <c r="G23" s="16"/>
      <c r="H23" s="16"/>
    </row>
    <row r="24" spans="1:8" ht="11.25" customHeight="1" x14ac:dyDescent="0.2">
      <c r="A24" s="16"/>
      <c r="B24" s="15" t="s">
        <v>96</v>
      </c>
      <c r="C24" s="11" t="s">
        <v>36</v>
      </c>
      <c r="D24" s="13">
        <v>2690903.46</v>
      </c>
      <c r="E24" s="16"/>
      <c r="F24" s="16"/>
      <c r="G24" s="16"/>
      <c r="H24" s="16"/>
    </row>
    <row r="25" spans="1:8" ht="11.25" customHeight="1" x14ac:dyDescent="0.2">
      <c r="A25" s="16"/>
      <c r="B25" s="15" t="s">
        <v>97</v>
      </c>
      <c r="C25" s="11" t="s">
        <v>38</v>
      </c>
      <c r="D25" s="13">
        <v>-10131590.620000001</v>
      </c>
      <c r="E25" s="16"/>
      <c r="F25" s="16"/>
      <c r="G25" s="16"/>
      <c r="H25" s="16"/>
    </row>
    <row r="26" spans="1:8" ht="11.25" customHeight="1" x14ac:dyDescent="0.2">
      <c r="A26" s="16"/>
      <c r="B26" s="15" t="s">
        <v>98</v>
      </c>
      <c r="C26" s="11" t="s">
        <v>40</v>
      </c>
      <c r="D26" s="13">
        <v>-153266300.78</v>
      </c>
      <c r="E26" s="16"/>
      <c r="F26" s="16"/>
      <c r="G26" s="16"/>
      <c r="H26" s="16"/>
    </row>
    <row r="27" spans="1:8" ht="11.25" customHeight="1" x14ac:dyDescent="0.2">
      <c r="A27" s="16"/>
      <c r="B27" s="15" t="s">
        <v>99</v>
      </c>
      <c r="C27" s="11" t="s">
        <v>42</v>
      </c>
      <c r="D27" s="12">
        <f>D28+D29</f>
        <v>0</v>
      </c>
      <c r="E27" s="16"/>
      <c r="F27" s="16"/>
      <c r="G27" s="16"/>
      <c r="H27" s="16"/>
    </row>
    <row r="28" spans="1:8" ht="11.25" customHeight="1" x14ac:dyDescent="0.2">
      <c r="A28" s="16"/>
      <c r="B28" s="15" t="s">
        <v>100</v>
      </c>
      <c r="C28" s="11" t="s">
        <v>44</v>
      </c>
      <c r="D28" s="13">
        <v>0</v>
      </c>
      <c r="E28" s="16"/>
      <c r="F28" s="16"/>
      <c r="G28" s="16"/>
      <c r="H28" s="16"/>
    </row>
    <row r="29" spans="1:8" ht="11.25" customHeight="1" x14ac:dyDescent="0.2">
      <c r="A29" s="16"/>
      <c r="B29" s="15" t="s">
        <v>101</v>
      </c>
      <c r="C29" s="11" t="s">
        <v>46</v>
      </c>
      <c r="D29" s="13">
        <v>0</v>
      </c>
      <c r="E29" s="16"/>
      <c r="F29" s="16"/>
      <c r="G29" s="16"/>
      <c r="H29" s="16"/>
    </row>
    <row r="30" spans="1:8" ht="11.25" customHeight="1" x14ac:dyDescent="0.2">
      <c r="A30" s="16"/>
      <c r="B30" s="15" t="s">
        <v>102</v>
      </c>
      <c r="C30" s="11" t="s">
        <v>48</v>
      </c>
      <c r="D30" s="13">
        <v>0</v>
      </c>
      <c r="E30" s="16"/>
      <c r="F30" s="16"/>
      <c r="G30" s="16"/>
      <c r="H30" s="16"/>
    </row>
    <row r="31" spans="1:8" ht="11.25" customHeight="1" x14ac:dyDescent="0.2">
      <c r="A31" s="16"/>
      <c r="B31" s="15" t="s">
        <v>103</v>
      </c>
      <c r="C31" s="11" t="s">
        <v>50</v>
      </c>
      <c r="D31" s="13">
        <v>-300000</v>
      </c>
      <c r="E31" s="16"/>
      <c r="F31" s="16"/>
      <c r="G31" s="16"/>
      <c r="H31" s="16"/>
    </row>
    <row r="32" spans="1:8" ht="11.25" customHeight="1" x14ac:dyDescent="0.2">
      <c r="A32" s="16"/>
      <c r="B32" s="16"/>
      <c r="C32" s="16"/>
      <c r="D32" s="16"/>
      <c r="E32" s="16"/>
      <c r="F32" s="16"/>
      <c r="G32" s="16"/>
      <c r="H32" s="16"/>
    </row>
    <row r="33" spans="1:8" ht="11.25" customHeight="1" x14ac:dyDescent="0.2">
      <c r="A33" s="16"/>
      <c r="B33" s="16"/>
      <c r="C33" s="16"/>
      <c r="D33" s="16"/>
      <c r="E33" s="16"/>
      <c r="F33" s="16"/>
      <c r="G33" s="16"/>
      <c r="H33" s="16"/>
    </row>
    <row r="34" spans="1:8" ht="11.25" customHeight="1" x14ac:dyDescent="0.2">
      <c r="A34" s="16"/>
      <c r="B34" s="16"/>
      <c r="C34" s="16"/>
      <c r="D34" s="16"/>
      <c r="E34" s="16"/>
      <c r="F34" s="16"/>
      <c r="G34" s="16"/>
      <c r="H34" s="16"/>
    </row>
    <row r="35" spans="1:8" ht="11.25" customHeight="1" x14ac:dyDescent="0.2">
      <c r="A35" s="16"/>
      <c r="B35" s="16"/>
      <c r="C35" s="16"/>
      <c r="D35" s="16"/>
      <c r="E35" s="16"/>
      <c r="F35" s="16"/>
      <c r="G35" s="16"/>
      <c r="H35" s="16"/>
    </row>
    <row r="36" spans="1:8" ht="11.25" customHeight="1" x14ac:dyDescent="0.2">
      <c r="A36" s="16"/>
      <c r="B36" s="16"/>
      <c r="C36" s="16"/>
      <c r="D36" s="16"/>
      <c r="E36" s="16"/>
      <c r="F36" s="16"/>
      <c r="G36" s="16"/>
      <c r="H36" s="16"/>
    </row>
    <row r="37" spans="1:8" ht="11.25" customHeight="1" x14ac:dyDescent="0.2">
      <c r="A37" s="16"/>
      <c r="B37" s="16"/>
      <c r="C37" s="16"/>
      <c r="D37" s="16"/>
      <c r="E37" s="16"/>
      <c r="F37" s="16"/>
      <c r="G37" s="16"/>
      <c r="H37" s="16"/>
    </row>
    <row r="38" spans="1:8" ht="11.25" customHeight="1" x14ac:dyDescent="0.2">
      <c r="A38" s="16"/>
      <c r="B38" s="16"/>
      <c r="C38" s="16"/>
      <c r="D38" s="16"/>
      <c r="E38" s="16"/>
      <c r="F38" s="16"/>
      <c r="G38" s="16"/>
      <c r="H38" s="16"/>
    </row>
    <row r="39" spans="1:8" ht="11.25" customHeight="1" x14ac:dyDescent="0.2">
      <c r="A39" s="16"/>
      <c r="B39" s="16"/>
      <c r="C39" s="16"/>
      <c r="D39" s="16"/>
      <c r="E39" s="16"/>
      <c r="F39" s="16"/>
      <c r="G39" s="16"/>
      <c r="H39" s="16"/>
    </row>
  </sheetData>
  <printOptions horizontalCentered="1"/>
  <pageMargins left="0.7" right="0.7" top="0.75" bottom="0.75" header="0.3" footer="0.3"/>
  <pageSetup paperSize="9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989174E9C0EC4A912DBE8359A54343" ma:contentTypeVersion="1" ma:contentTypeDescription="Vytvoří nový dokument" ma:contentTypeScope="" ma:versionID="e0a81f6cd01de091c568656b4c6503f5">
  <xsd:schema xmlns:xsd="http://www.w3.org/2001/XMLSchema" xmlns:xs="http://www.w3.org/2001/XMLSchema" xmlns:p="http://schemas.microsoft.com/office/2006/metadata/properties" xmlns:ns2="11afc535-a926-455b-af7c-6ef90436a94f" targetNamespace="http://schemas.microsoft.com/office/2006/metadata/properties" ma:root="true" ma:fieldsID="80e31d5ef3d6fcdf0f5848dab8eaf742" ns2:_="">
    <xsd:import namespace="11afc535-a926-455b-af7c-6ef90436a94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fc535-a926-455b-af7c-6ef90436a9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E796DD-CEA9-47A7-9022-DC033DBBD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afc535-a926-455b-af7c-6ef90436a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7F7BB8-AD01-4535-94CE-F209C5861ACA}">
  <ds:schemaRefs>
    <ds:schemaRef ds:uri="http://purl.org/dc/elements/1.1/"/>
    <ds:schemaRef ds:uri="http://schemas.microsoft.com/office/2006/metadata/properties"/>
    <ds:schemaRef ds:uri="11afc535-a926-455b-af7c-6ef90436a94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FCC191-EE6E-4162-830E-EEE87BFC28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Summary</vt:lpstr>
      <vt:lpstr>VYPO20_11</vt:lpstr>
      <vt:lpstr>VYPO20_12</vt:lpstr>
      <vt:lpstr>VYPO20_21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ZAM\mondracek</dc:creator>
  <cp:lastModifiedBy>Tišl Lucie</cp:lastModifiedBy>
  <cp:lastPrinted>2022-05-09T07:48:20Z</cp:lastPrinted>
  <dcterms:created xsi:type="dcterms:W3CDTF">2019-09-17T08:52:48Z</dcterms:created>
  <dcterms:modified xsi:type="dcterms:W3CDTF">2022-05-09T07:49:44Z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ContentTypeId">
    <vt:lpwstr>0x010100B4989174E9C0EC4A912DBE8359A54343</vt:lpwstr>
  </property>
</Properties>
</file>