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igcz.sharepoint.com/sites/VIGCZKUPCVkaznictv-NB-KOOP/Shared Documents/ČNB - KOOP/ÚPC - pracovní/2023/2023_Q4/proWEB/"/>
    </mc:Choice>
  </mc:AlternateContent>
  <xr:revisionPtr revIDLastSave="6" documentId="11_C9E2FA2005737808484307874FBDC4F16EBCE483" xr6:coauthVersionLast="47" xr6:coauthVersionMax="47" xr10:uidLastSave="{E0B597C0-0009-429B-89D2-300111267E06}"/>
  <bookViews>
    <workbookView xWindow="28680" yWindow="-120" windowWidth="29040" windowHeight="17640" xr2:uid="{00000000-000D-0000-FFFF-FFFF00000000}"/>
  </bookViews>
  <sheets>
    <sheet name="VYPO20_11" sheetId="1" r:id="rId1"/>
    <sheet name="VYPO20_12" sheetId="2" r:id="rId2"/>
    <sheet name="VYPO20_2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D19" i="3"/>
  <c r="D13" i="3"/>
  <c r="D11" i="3" s="1"/>
  <c r="D8" i="3" s="1"/>
  <c r="D7" i="3" s="1"/>
  <c r="D48" i="2"/>
  <c r="D42" i="2"/>
  <c r="D37" i="2"/>
  <c r="D32" i="2"/>
  <c r="D31" i="2"/>
  <c r="D28" i="2"/>
  <c r="D25" i="2"/>
  <c r="D24" i="2" s="1"/>
  <c r="D17" i="2"/>
  <c r="D15" i="2" s="1"/>
  <c r="D12" i="2"/>
  <c r="D9" i="2"/>
  <c r="D8" i="2"/>
  <c r="D26" i="1"/>
  <c r="D21" i="1"/>
  <c r="D18" i="1"/>
  <c r="D17" i="1" s="1"/>
  <c r="D15" i="1"/>
  <c r="D12" i="1"/>
  <c r="D9" i="1"/>
  <c r="D8" i="1" s="1"/>
  <c r="D7" i="1" s="1"/>
  <c r="D7" i="2" l="1"/>
</calcChain>
</file>

<file path=xl/sharedStrings.xml><?xml version="1.0" encoding="utf-8"?>
<sst xmlns="http://schemas.openxmlformats.org/spreadsheetml/2006/main" count="194" uniqueCount="106">
  <si>
    <t>VYPO20_11 - Technický účet k neživotnímu pojištění</t>
  </si>
  <si>
    <t>1</t>
  </si>
  <si>
    <t>Výsledek technického účtu k neživotnímu pojištění ∑</t>
  </si>
  <si>
    <t>Zasloužené pojistné, očištěné od zajištění ∑</t>
  </si>
  <si>
    <t>2</t>
  </si>
  <si>
    <t>Předepsané pojistné, očištěné od zajištění ∑</t>
  </si>
  <si>
    <t>3</t>
  </si>
  <si>
    <t>Předepsané hrubé pojistné</t>
  </si>
  <si>
    <t>4</t>
  </si>
  <si>
    <t>Pojistné postoupené zajišťovatelům</t>
  </si>
  <si>
    <t>5</t>
  </si>
  <si>
    <t>Změna stavu rezervy na nezasloužené poj., očištěné od zajiš. ∑</t>
  </si>
  <si>
    <t>6</t>
  </si>
  <si>
    <t>Změna stavu hrubé výše rezervy na nezasloužené pojistné</t>
  </si>
  <si>
    <t>7</t>
  </si>
  <si>
    <t>Změna stavu rezervy na nezasloužené pojistné, podíl zajišťo.</t>
  </si>
  <si>
    <t>8</t>
  </si>
  <si>
    <t>Převedené výnosy z investic z netechnického účtu</t>
  </si>
  <si>
    <t>9</t>
  </si>
  <si>
    <t>Ostatní technické výnosy, očištěné od zajištění</t>
  </si>
  <si>
    <t>10</t>
  </si>
  <si>
    <t>Náklady na poj. pl. včetně změny TR, očištěné od zajištění ∑</t>
  </si>
  <si>
    <t>11</t>
  </si>
  <si>
    <t>Náklady na pojistná plnění, očištěné od zajištění ∑</t>
  </si>
  <si>
    <t>12</t>
  </si>
  <si>
    <t>Hrubá výše nákladů na pojistná plnění</t>
  </si>
  <si>
    <t>13</t>
  </si>
  <si>
    <t>Náklady na pojistná plnění, podíl zajišťovatelů</t>
  </si>
  <si>
    <t>14</t>
  </si>
  <si>
    <t>Změna stavu rezervy na poj. pl., očištěné od zajištění ∑</t>
  </si>
  <si>
    <t>15</t>
  </si>
  <si>
    <t>Změna stavu hrubé výše rezervy na pojistná plnění</t>
  </si>
  <si>
    <t>16</t>
  </si>
  <si>
    <t>Změna stavu rezervy na pojistná plnění, podíl zajišťovatelů</t>
  </si>
  <si>
    <t>17</t>
  </si>
  <si>
    <t>Změny stavu ostatních tech. rezerv, očištěné od zajištění</t>
  </si>
  <si>
    <t>18</t>
  </si>
  <si>
    <t>Bonusy a slevy, očištěné od zajištění</t>
  </si>
  <si>
    <t>19</t>
  </si>
  <si>
    <t>Čistá výše provozních nákladů ∑</t>
  </si>
  <si>
    <t>20</t>
  </si>
  <si>
    <t>Pořizovací náklady na pojistné smlouvy</t>
  </si>
  <si>
    <t>21</t>
  </si>
  <si>
    <t>Změna stavu časově rozlišených pořizovacích nákladů</t>
  </si>
  <si>
    <t>22</t>
  </si>
  <si>
    <t>Správní režie</t>
  </si>
  <si>
    <t>23</t>
  </si>
  <si>
    <t>Provize od zajišťovatelů a podíly na ziscích</t>
  </si>
  <si>
    <t>24</t>
  </si>
  <si>
    <t>Ostatní technické náklady, očištěné od zajištění</t>
  </si>
  <si>
    <t>25</t>
  </si>
  <si>
    <t>VYPO20_12 - Technický účet k životnímu pojištění</t>
  </si>
  <si>
    <t>Výsledek technického účtu k životnímu pojištění ∑</t>
  </si>
  <si>
    <t>Výnosy z investic ∑</t>
  </si>
  <si>
    <t>Výnosy z podílů</t>
  </si>
  <si>
    <t>Výnosy z ostatních investic ∑</t>
  </si>
  <si>
    <t>Výnosy z pozemků a staveb (nemovitosti)</t>
  </si>
  <si>
    <t>Výnosy z ostatních investic (mimo nemovitostí)</t>
  </si>
  <si>
    <t>Změny hodnoty investic - výnosy</t>
  </si>
  <si>
    <t>Výnosy z realizace investic</t>
  </si>
  <si>
    <t>Přírůstky hodnoty investic</t>
  </si>
  <si>
    <t>Změny stavu ostatních tech. rezerv, očištěné od zajištění ∑</t>
  </si>
  <si>
    <t>Změna stavu rezervy na životní pojištění, očištěná od zajiš. ∑</t>
  </si>
  <si>
    <t>26</t>
  </si>
  <si>
    <t>Změna stavu hrubé výše rezervy na životní pojištění</t>
  </si>
  <si>
    <t>27</t>
  </si>
  <si>
    <t>Změna stavu rezervy na životní pojištění, podíl zajišťovatelů</t>
  </si>
  <si>
    <t>28</t>
  </si>
  <si>
    <t>Změna stavu ostat. TR (mimo rez. živ. poj.), očiš. od zajiš.</t>
  </si>
  <si>
    <t>29</t>
  </si>
  <si>
    <t>30</t>
  </si>
  <si>
    <t>31</t>
  </si>
  <si>
    <t>32</t>
  </si>
  <si>
    <t>33</t>
  </si>
  <si>
    <t>34</t>
  </si>
  <si>
    <t>35</t>
  </si>
  <si>
    <t>Náklady na investice ∑</t>
  </si>
  <si>
    <t>36</t>
  </si>
  <si>
    <t>Náklady na správu investic, včetně úroků</t>
  </si>
  <si>
    <t>37</t>
  </si>
  <si>
    <t>Změna hodnoty investic - náklady</t>
  </si>
  <si>
    <t>38</t>
  </si>
  <si>
    <t>Náklady spojené s realizací investic</t>
  </si>
  <si>
    <t>39</t>
  </si>
  <si>
    <t>Úbytky hodnoty investic</t>
  </si>
  <si>
    <t>40</t>
  </si>
  <si>
    <t>41</t>
  </si>
  <si>
    <t>Převod výnosů z investic na netechnický účet</t>
  </si>
  <si>
    <t>42</t>
  </si>
  <si>
    <t>VYPO20_21 - Netechnický účet</t>
  </si>
  <si>
    <t>Zisk nebo ztráta za účetní období ∑</t>
  </si>
  <si>
    <t>Zisk nebo ztráta z běžné činnosti po zdanění ∑</t>
  </si>
  <si>
    <t>Výsledek technického účtu k neživotnímu pojištění</t>
  </si>
  <si>
    <t>Výsledek technického účtu k životnímu pojištění</t>
  </si>
  <si>
    <t>Převedené výnosy fin. umístění z technického účtu k živ.poj.</t>
  </si>
  <si>
    <t>Převod výnosů z investic na tech. účet k neživ. poj.</t>
  </si>
  <si>
    <t>Ostatní výnosy</t>
  </si>
  <si>
    <t>Ostatní náklady</t>
  </si>
  <si>
    <t>Daň z příjmů z běžné činnosti</t>
  </si>
  <si>
    <t>Mimořádný zisk nebo ztráta ∑</t>
  </si>
  <si>
    <t>Mimořádné výnosy</t>
  </si>
  <si>
    <t>Mimořádné náklady</t>
  </si>
  <si>
    <t>Daň z příjmů z mimořádné činnosti</t>
  </si>
  <si>
    <t>Ostatní daně neuvedené v předcházejících položkách</t>
  </si>
  <si>
    <t>@</t>
  </si>
  <si>
    <t>47116617 - Kooperativa pojišťovna, a.s., Vienna Insurance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</si>
</sst>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" x14ac:knownFonts="1">
    <font>
      <sz val="11"/>
      <color rgb="FF000000"/>
      <name val="Calibri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49" fontId="2" fillId="0" borderId="0" xfId="0" applyNumberFormat="1" applyFont="1" applyFill="1" applyAlignment="1"/>
    <xf numFmtId="0" fontId="2" fillId="0" borderId="0" xfId="0" applyFont="1" applyFill="1" applyAlignment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indent="1"/>
    </xf>
    <xf numFmtId="49" fontId="2" fillId="0" borderId="1" xfId="0" applyNumberFormat="1" applyFont="1" applyFill="1" applyBorder="1" applyAlignment="1">
      <alignment horizontal="left" indent="2"/>
    </xf>
    <xf numFmtId="49" fontId="2" fillId="0" borderId="1" xfId="0" applyNumberFormat="1" applyFont="1" applyFill="1" applyBorder="1" applyAlignment="1">
      <alignment horizontal="left" indent="3"/>
    </xf>
    <xf numFmtId="49" fontId="3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/>
    <xf numFmtId="0" fontId="6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indent="4"/>
    </xf>
    <xf numFmtId="164" fontId="1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</cellXfs>
  <cellStyles count="1"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F31"/>
  <sheetViews>
    <sheetView tabSelected="1" workbookViewId="0">
      <pane xSplit="3" ySplit="6" topLeftCell="D7" activePane="bottomRight" state="frozen"/>
      <selection pane="topRight"/>
      <selection pane="bottomLeft"/>
      <selection pane="bottomRight" activeCell="A3" sqref="A3"/>
    </sheetView>
  </sheetViews>
  <sheetFormatPr defaultColWidth="16.6640625" defaultRowHeight="10.199999999999999" x14ac:dyDescent="0.2"/>
  <cols>
    <col min="1" max="1" width="9.21875" style="1" customWidth="1"/>
    <col min="2" max="2" width="43.5546875" style="1" bestFit="1" customWidth="1"/>
    <col min="3" max="3" width="8.6640625" style="1" customWidth="1"/>
    <col min="4" max="16384" width="16.6640625" style="1"/>
  </cols>
  <sheetData>
    <row r="1" spans="1:6" ht="12" x14ac:dyDescent="0.25">
      <c r="A1" s="7" t="s">
        <v>0</v>
      </c>
      <c r="F1" s="8"/>
    </row>
    <row r="2" spans="1:6" x14ac:dyDescent="0.2">
      <c r="A2" s="9" t="s">
        <v>105</v>
      </c>
      <c r="E2" s="9"/>
      <c r="F2" s="9"/>
    </row>
    <row r="5" spans="1:6" s="13" customFormat="1" x14ac:dyDescent="0.3"/>
    <row r="6" spans="1:6" s="12" customFormat="1" x14ac:dyDescent="0.2">
      <c r="A6" s="1"/>
      <c r="B6" s="1"/>
      <c r="C6" s="10" t="s">
        <v>104</v>
      </c>
      <c r="D6" s="11" t="s">
        <v>1</v>
      </c>
    </row>
    <row r="7" spans="1:6" x14ac:dyDescent="0.2">
      <c r="B7" s="3" t="s">
        <v>2</v>
      </c>
      <c r="C7" s="11" t="s">
        <v>1</v>
      </c>
      <c r="D7" s="18">
        <f>D8+D15+D16+D17+D24+D25+D26+D31</f>
        <v>1033306808.809999</v>
      </c>
    </row>
    <row r="8" spans="1:6" x14ac:dyDescent="0.2">
      <c r="B8" s="4" t="s">
        <v>3</v>
      </c>
      <c r="C8" s="11" t="s">
        <v>4</v>
      </c>
      <c r="D8" s="18">
        <f>D9+D12</f>
        <v>26767589208.93</v>
      </c>
    </row>
    <row r="9" spans="1:6" x14ac:dyDescent="0.2">
      <c r="B9" s="5" t="s">
        <v>5</v>
      </c>
      <c r="C9" s="11" t="s">
        <v>6</v>
      </c>
      <c r="D9" s="18">
        <f>D10+D11</f>
        <v>27201731322.32</v>
      </c>
    </row>
    <row r="10" spans="1:6" x14ac:dyDescent="0.2">
      <c r="B10" s="6" t="s">
        <v>7</v>
      </c>
      <c r="C10" s="11" t="s">
        <v>8</v>
      </c>
      <c r="D10" s="19">
        <v>34642475440.330002</v>
      </c>
    </row>
    <row r="11" spans="1:6" x14ac:dyDescent="0.2">
      <c r="B11" s="6" t="s">
        <v>9</v>
      </c>
      <c r="C11" s="11" t="s">
        <v>10</v>
      </c>
      <c r="D11" s="19">
        <v>-7440744118.0100002</v>
      </c>
    </row>
    <row r="12" spans="1:6" x14ac:dyDescent="0.2">
      <c r="B12" s="5" t="s">
        <v>11</v>
      </c>
      <c r="C12" s="11" t="s">
        <v>12</v>
      </c>
      <c r="D12" s="18">
        <f>D13+D14</f>
        <v>-434142113.38999999</v>
      </c>
    </row>
    <row r="13" spans="1:6" x14ac:dyDescent="0.2">
      <c r="B13" s="6" t="s">
        <v>13</v>
      </c>
      <c r="C13" s="11" t="s">
        <v>14</v>
      </c>
      <c r="D13" s="19">
        <v>-586360331.5</v>
      </c>
    </row>
    <row r="14" spans="1:6" x14ac:dyDescent="0.2">
      <c r="B14" s="6" t="s">
        <v>15</v>
      </c>
      <c r="C14" s="11" t="s">
        <v>16</v>
      </c>
      <c r="D14" s="19">
        <v>152218218.11000001</v>
      </c>
    </row>
    <row r="15" spans="1:6" x14ac:dyDescent="0.2">
      <c r="B15" s="4" t="s">
        <v>17</v>
      </c>
      <c r="C15" s="11" t="s">
        <v>18</v>
      </c>
      <c r="D15" s="18">
        <f>-VYPO20_21!D23</f>
        <v>-49835125.700000003</v>
      </c>
    </row>
    <row r="16" spans="1:6" x14ac:dyDescent="0.2">
      <c r="B16" s="4" t="s">
        <v>19</v>
      </c>
      <c r="C16" s="11" t="s">
        <v>20</v>
      </c>
      <c r="D16" s="19">
        <v>730643847.62</v>
      </c>
    </row>
    <row r="17" spans="2:4" x14ac:dyDescent="0.2">
      <c r="B17" s="4" t="s">
        <v>21</v>
      </c>
      <c r="C17" s="11" t="s">
        <v>22</v>
      </c>
      <c r="D17" s="18">
        <f>D18+D21</f>
        <v>-15932843870.289999</v>
      </c>
    </row>
    <row r="18" spans="2:4" x14ac:dyDescent="0.2">
      <c r="B18" s="5" t="s">
        <v>23</v>
      </c>
      <c r="C18" s="11" t="s">
        <v>24</v>
      </c>
      <c r="D18" s="18">
        <f>D19+D20</f>
        <v>-15722301830.839998</v>
      </c>
    </row>
    <row r="19" spans="2:4" x14ac:dyDescent="0.2">
      <c r="B19" s="6" t="s">
        <v>25</v>
      </c>
      <c r="C19" s="11" t="s">
        <v>26</v>
      </c>
      <c r="D19" s="19">
        <v>-18642154738.509998</v>
      </c>
    </row>
    <row r="20" spans="2:4" x14ac:dyDescent="0.2">
      <c r="B20" s="6" t="s">
        <v>27</v>
      </c>
      <c r="C20" s="11" t="s">
        <v>28</v>
      </c>
      <c r="D20" s="19">
        <v>2919852907.6700001</v>
      </c>
    </row>
    <row r="21" spans="2:4" x14ac:dyDescent="0.2">
      <c r="B21" s="5" t="s">
        <v>29</v>
      </c>
      <c r="C21" s="11" t="s">
        <v>30</v>
      </c>
      <c r="D21" s="18">
        <f>D22+D23</f>
        <v>-210542039.44999999</v>
      </c>
    </row>
    <row r="22" spans="2:4" x14ac:dyDescent="0.2">
      <c r="B22" s="6" t="s">
        <v>31</v>
      </c>
      <c r="C22" s="11" t="s">
        <v>32</v>
      </c>
      <c r="D22" s="19">
        <v>92663427.930000007</v>
      </c>
    </row>
    <row r="23" spans="2:4" x14ac:dyDescent="0.2">
      <c r="B23" s="6" t="s">
        <v>33</v>
      </c>
      <c r="C23" s="11" t="s">
        <v>34</v>
      </c>
      <c r="D23" s="19">
        <v>-303205467.38</v>
      </c>
    </row>
    <row r="24" spans="2:4" x14ac:dyDescent="0.2">
      <c r="B24" s="4" t="s">
        <v>35</v>
      </c>
      <c r="C24" s="11" t="s">
        <v>36</v>
      </c>
      <c r="D24" s="19">
        <v>130958</v>
      </c>
    </row>
    <row r="25" spans="2:4" x14ac:dyDescent="0.2">
      <c r="B25" s="4" t="s">
        <v>37</v>
      </c>
      <c r="C25" s="11" t="s">
        <v>38</v>
      </c>
      <c r="D25" s="19">
        <v>-404846434.29000002</v>
      </c>
    </row>
    <row r="26" spans="2:4" x14ac:dyDescent="0.2">
      <c r="B26" s="4" t="s">
        <v>39</v>
      </c>
      <c r="C26" s="11" t="s">
        <v>40</v>
      </c>
      <c r="D26" s="18">
        <f>D27+D28+D29+D30</f>
        <v>-6059550894.9799995</v>
      </c>
    </row>
    <row r="27" spans="2:4" x14ac:dyDescent="0.2">
      <c r="B27" s="5" t="s">
        <v>41</v>
      </c>
      <c r="C27" s="11" t="s">
        <v>42</v>
      </c>
      <c r="D27" s="19">
        <v>-6846434215.5500002</v>
      </c>
    </row>
    <row r="28" spans="2:4" x14ac:dyDescent="0.2">
      <c r="B28" s="5" t="s">
        <v>43</v>
      </c>
      <c r="C28" s="11" t="s">
        <v>44</v>
      </c>
      <c r="D28" s="19">
        <v>203347499.59</v>
      </c>
    </row>
    <row r="29" spans="2:4" x14ac:dyDescent="0.2">
      <c r="B29" s="5" t="s">
        <v>45</v>
      </c>
      <c r="C29" s="11" t="s">
        <v>46</v>
      </c>
      <c r="D29" s="19">
        <v>-1092084202.4400001</v>
      </c>
    </row>
    <row r="30" spans="2:4" x14ac:dyDescent="0.2">
      <c r="B30" s="5" t="s">
        <v>47</v>
      </c>
      <c r="C30" s="11" t="s">
        <v>48</v>
      </c>
      <c r="D30" s="19">
        <v>1675620023.4200001</v>
      </c>
    </row>
    <row r="31" spans="2:4" x14ac:dyDescent="0.2">
      <c r="B31" s="4" t="s">
        <v>49</v>
      </c>
      <c r="C31" s="11" t="s">
        <v>50</v>
      </c>
      <c r="D31" s="19">
        <v>-4017980880.48</v>
      </c>
    </row>
  </sheetData>
  <printOptions gridLines="1" gridLinesSet="0"/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F48"/>
  <sheetViews>
    <sheetView workbookViewId="0">
      <pane xSplit="3" ySplit="6" topLeftCell="D7" activePane="bottomRight" state="frozen"/>
      <selection pane="topRight"/>
      <selection pane="bottomLeft"/>
      <selection pane="bottomRight" activeCell="A2" sqref="A2"/>
    </sheetView>
  </sheetViews>
  <sheetFormatPr defaultColWidth="16.6640625" defaultRowHeight="10.199999999999999" x14ac:dyDescent="0.2"/>
  <cols>
    <col min="1" max="1" width="8.77734375" style="2" customWidth="1"/>
    <col min="2" max="2" width="43.5546875" style="2" bestFit="1" customWidth="1"/>
    <col min="3" max="3" width="8.6640625" style="2" customWidth="1"/>
    <col min="4" max="16384" width="16.6640625" style="2"/>
  </cols>
  <sheetData>
    <row r="1" spans="1:6" ht="12" x14ac:dyDescent="0.25">
      <c r="A1" s="7" t="s">
        <v>51</v>
      </c>
      <c r="F1" s="14"/>
    </row>
    <row r="5" spans="1:6" s="16" customFormat="1" x14ac:dyDescent="0.3"/>
    <row r="6" spans="1:6" s="15" customFormat="1" x14ac:dyDescent="0.2">
      <c r="A6" s="2"/>
      <c r="B6" s="2"/>
      <c r="C6" s="10" t="s">
        <v>104</v>
      </c>
      <c r="D6" s="11" t="s">
        <v>1</v>
      </c>
    </row>
    <row r="7" spans="1:6" x14ac:dyDescent="0.2">
      <c r="B7" s="3" t="s">
        <v>52</v>
      </c>
      <c r="C7" s="11" t="s">
        <v>1</v>
      </c>
      <c r="D7" s="18">
        <f>D8+D15+D22+D23+D24+D31+D36+D37+D42+D46+D47+D48</f>
        <v>3041686960.349999</v>
      </c>
    </row>
    <row r="8" spans="1:6" x14ac:dyDescent="0.2">
      <c r="B8" s="4" t="s">
        <v>3</v>
      </c>
      <c r="C8" s="11" t="s">
        <v>4</v>
      </c>
      <c r="D8" s="18">
        <f>D9+D12</f>
        <v>13005970499.589998</v>
      </c>
    </row>
    <row r="9" spans="1:6" x14ac:dyDescent="0.2">
      <c r="B9" s="5" t="s">
        <v>5</v>
      </c>
      <c r="C9" s="11" t="s">
        <v>6</v>
      </c>
      <c r="D9" s="18">
        <f>D10+D11</f>
        <v>13017176338.869999</v>
      </c>
    </row>
    <row r="10" spans="1:6" x14ac:dyDescent="0.2">
      <c r="B10" s="6" t="s">
        <v>7</v>
      </c>
      <c r="C10" s="11" t="s">
        <v>8</v>
      </c>
      <c r="D10" s="19">
        <v>15961050303.58</v>
      </c>
    </row>
    <row r="11" spans="1:6" x14ac:dyDescent="0.2">
      <c r="B11" s="6" t="s">
        <v>9</v>
      </c>
      <c r="C11" s="11" t="s">
        <v>10</v>
      </c>
      <c r="D11" s="19">
        <v>-2943873964.71</v>
      </c>
    </row>
    <row r="12" spans="1:6" x14ac:dyDescent="0.2">
      <c r="B12" s="5" t="s">
        <v>11</v>
      </c>
      <c r="C12" s="11" t="s">
        <v>12</v>
      </c>
      <c r="D12" s="18">
        <f>D13+D14</f>
        <v>-11205839.279999999</v>
      </c>
    </row>
    <row r="13" spans="1:6" x14ac:dyDescent="0.2">
      <c r="B13" s="6" t="s">
        <v>13</v>
      </c>
      <c r="C13" s="11" t="s">
        <v>14</v>
      </c>
      <c r="D13" s="19">
        <v>-9733206.2799999993</v>
      </c>
    </row>
    <row r="14" spans="1:6" x14ac:dyDescent="0.2">
      <c r="B14" s="6" t="s">
        <v>15</v>
      </c>
      <c r="C14" s="11" t="s">
        <v>16</v>
      </c>
      <c r="D14" s="19">
        <v>-1472633</v>
      </c>
    </row>
    <row r="15" spans="1:6" x14ac:dyDescent="0.2">
      <c r="B15" s="4" t="s">
        <v>53</v>
      </c>
      <c r="C15" s="11" t="s">
        <v>18</v>
      </c>
      <c r="D15" s="18">
        <f>D16+D17+D20+D21</f>
        <v>3231067604.5100002</v>
      </c>
    </row>
    <row r="16" spans="1:6" x14ac:dyDescent="0.2">
      <c r="B16" s="5" t="s">
        <v>54</v>
      </c>
      <c r="C16" s="11" t="s">
        <v>20</v>
      </c>
      <c r="D16" s="19">
        <v>25611518.420000002</v>
      </c>
    </row>
    <row r="17" spans="2:4" x14ac:dyDescent="0.2">
      <c r="B17" s="5" t="s">
        <v>55</v>
      </c>
      <c r="C17" s="11" t="s">
        <v>22</v>
      </c>
      <c r="D17" s="18">
        <f>D18+D19</f>
        <v>1601459018.0599999</v>
      </c>
    </row>
    <row r="18" spans="2:4" x14ac:dyDescent="0.2">
      <c r="B18" s="6" t="s">
        <v>56</v>
      </c>
      <c r="C18" s="11" t="s">
        <v>24</v>
      </c>
      <c r="D18" s="19">
        <v>17249341.989999998</v>
      </c>
    </row>
    <row r="19" spans="2:4" x14ac:dyDescent="0.2">
      <c r="B19" s="6" t="s">
        <v>57</v>
      </c>
      <c r="C19" s="11" t="s">
        <v>26</v>
      </c>
      <c r="D19" s="19">
        <v>1584209676.0699999</v>
      </c>
    </row>
    <row r="20" spans="2:4" x14ac:dyDescent="0.2">
      <c r="B20" s="5" t="s">
        <v>58</v>
      </c>
      <c r="C20" s="11" t="s">
        <v>28</v>
      </c>
      <c r="D20" s="19">
        <v>2261148.36</v>
      </c>
    </row>
    <row r="21" spans="2:4" x14ac:dyDescent="0.2">
      <c r="B21" s="5" t="s">
        <v>59</v>
      </c>
      <c r="C21" s="11" t="s">
        <v>30</v>
      </c>
      <c r="D21" s="19">
        <v>1601735919.6700001</v>
      </c>
    </row>
    <row r="22" spans="2:4" x14ac:dyDescent="0.2">
      <c r="B22" s="4" t="s">
        <v>60</v>
      </c>
      <c r="C22" s="11" t="s">
        <v>32</v>
      </c>
      <c r="D22" s="19">
        <v>872934079.41999996</v>
      </c>
    </row>
    <row r="23" spans="2:4" x14ac:dyDescent="0.2">
      <c r="B23" s="4" t="s">
        <v>19</v>
      </c>
      <c r="C23" s="11" t="s">
        <v>34</v>
      </c>
      <c r="D23" s="19">
        <v>290827044.62</v>
      </c>
    </row>
    <row r="24" spans="2:4" x14ac:dyDescent="0.2">
      <c r="B24" s="4" t="s">
        <v>21</v>
      </c>
      <c r="C24" s="11" t="s">
        <v>36</v>
      </c>
      <c r="D24" s="18">
        <f>D25+D28</f>
        <v>-9310932499.3400002</v>
      </c>
    </row>
    <row r="25" spans="2:4" x14ac:dyDescent="0.2">
      <c r="B25" s="5" t="s">
        <v>23</v>
      </c>
      <c r="C25" s="11" t="s">
        <v>38</v>
      </c>
      <c r="D25" s="18">
        <f>D26+D27</f>
        <v>-9185459349.5</v>
      </c>
    </row>
    <row r="26" spans="2:4" x14ac:dyDescent="0.2">
      <c r="B26" s="6" t="s">
        <v>25</v>
      </c>
      <c r="C26" s="11" t="s">
        <v>40</v>
      </c>
      <c r="D26" s="19">
        <v>-10270064327.41</v>
      </c>
    </row>
    <row r="27" spans="2:4" x14ac:dyDescent="0.2">
      <c r="B27" s="6" t="s">
        <v>27</v>
      </c>
      <c r="C27" s="11" t="s">
        <v>42</v>
      </c>
      <c r="D27" s="19">
        <v>1084604977.9100001</v>
      </c>
    </row>
    <row r="28" spans="2:4" x14ac:dyDescent="0.2">
      <c r="B28" s="5" t="s">
        <v>29</v>
      </c>
      <c r="C28" s="11" t="s">
        <v>44</v>
      </c>
      <c r="D28" s="18">
        <f>D29+D30</f>
        <v>-125473149.84</v>
      </c>
    </row>
    <row r="29" spans="2:4" x14ac:dyDescent="0.2">
      <c r="B29" s="6" t="s">
        <v>31</v>
      </c>
      <c r="C29" s="11" t="s">
        <v>46</v>
      </c>
      <c r="D29" s="19">
        <v>-196001402.25</v>
      </c>
    </row>
    <row r="30" spans="2:4" x14ac:dyDescent="0.2">
      <c r="B30" s="6" t="s">
        <v>33</v>
      </c>
      <c r="C30" s="11" t="s">
        <v>48</v>
      </c>
      <c r="D30" s="19">
        <v>70528252.409999996</v>
      </c>
    </row>
    <row r="31" spans="2:4" x14ac:dyDescent="0.2">
      <c r="B31" s="4" t="s">
        <v>61</v>
      </c>
      <c r="C31" s="11" t="s">
        <v>50</v>
      </c>
      <c r="D31" s="18">
        <f>D32+D35</f>
        <v>-110782329.02999997</v>
      </c>
    </row>
    <row r="32" spans="2:4" x14ac:dyDescent="0.2">
      <c r="B32" s="5" t="s">
        <v>62</v>
      </c>
      <c r="C32" s="11" t="s">
        <v>63</v>
      </c>
      <c r="D32" s="18">
        <f>D33+D34</f>
        <v>1326071700.3</v>
      </c>
    </row>
    <row r="33" spans="2:4" x14ac:dyDescent="0.2">
      <c r="B33" s="6" t="s">
        <v>64</v>
      </c>
      <c r="C33" s="11" t="s">
        <v>65</v>
      </c>
      <c r="D33" s="19">
        <v>1326071700.3</v>
      </c>
    </row>
    <row r="34" spans="2:4" x14ac:dyDescent="0.2">
      <c r="B34" s="6" t="s">
        <v>66</v>
      </c>
      <c r="C34" s="11" t="s">
        <v>67</v>
      </c>
      <c r="D34" s="19">
        <v>0</v>
      </c>
    </row>
    <row r="35" spans="2:4" x14ac:dyDescent="0.2">
      <c r="B35" s="5" t="s">
        <v>68</v>
      </c>
      <c r="C35" s="11" t="s">
        <v>69</v>
      </c>
      <c r="D35" s="19">
        <v>-1436854029.3299999</v>
      </c>
    </row>
    <row r="36" spans="2:4" x14ac:dyDescent="0.2">
      <c r="B36" s="4" t="s">
        <v>37</v>
      </c>
      <c r="C36" s="11" t="s">
        <v>70</v>
      </c>
      <c r="D36" s="19">
        <v>-641969075.73000002</v>
      </c>
    </row>
    <row r="37" spans="2:4" x14ac:dyDescent="0.2">
      <c r="B37" s="4" t="s">
        <v>39</v>
      </c>
      <c r="C37" s="11" t="s">
        <v>71</v>
      </c>
      <c r="D37" s="18">
        <f>D38+D39+D40+D41</f>
        <v>-2420094857.1700001</v>
      </c>
    </row>
    <row r="38" spans="2:4" x14ac:dyDescent="0.2">
      <c r="B38" s="5" t="s">
        <v>41</v>
      </c>
      <c r="C38" s="11" t="s">
        <v>72</v>
      </c>
      <c r="D38" s="19">
        <v>-4295001865.8199997</v>
      </c>
    </row>
    <row r="39" spans="2:4" x14ac:dyDescent="0.2">
      <c r="B39" s="5" t="s">
        <v>43</v>
      </c>
      <c r="C39" s="11" t="s">
        <v>73</v>
      </c>
      <c r="D39" s="19">
        <v>1226142944.1600001</v>
      </c>
    </row>
    <row r="40" spans="2:4" x14ac:dyDescent="0.2">
      <c r="B40" s="5" t="s">
        <v>45</v>
      </c>
      <c r="C40" s="11" t="s">
        <v>74</v>
      </c>
      <c r="D40" s="19">
        <v>-602241681.33000004</v>
      </c>
    </row>
    <row r="41" spans="2:4" x14ac:dyDescent="0.2">
      <c r="B41" s="5" t="s">
        <v>47</v>
      </c>
      <c r="C41" s="11" t="s">
        <v>75</v>
      </c>
      <c r="D41" s="19">
        <v>1251005745.8199999</v>
      </c>
    </row>
    <row r="42" spans="2:4" x14ac:dyDescent="0.2">
      <c r="B42" s="4" t="s">
        <v>76</v>
      </c>
      <c r="C42" s="11" t="s">
        <v>77</v>
      </c>
      <c r="D42" s="18">
        <f>D43+D44+D45</f>
        <v>-1689091612.24</v>
      </c>
    </row>
    <row r="43" spans="2:4" x14ac:dyDescent="0.2">
      <c r="B43" s="5" t="s">
        <v>78</v>
      </c>
      <c r="C43" s="11" t="s">
        <v>79</v>
      </c>
      <c r="D43" s="19">
        <v>-245358099.56</v>
      </c>
    </row>
    <row r="44" spans="2:4" x14ac:dyDescent="0.2">
      <c r="B44" s="5" t="s">
        <v>80</v>
      </c>
      <c r="C44" s="11" t="s">
        <v>81</v>
      </c>
      <c r="D44" s="19">
        <v>-124720656.70999999</v>
      </c>
    </row>
    <row r="45" spans="2:4" x14ac:dyDescent="0.2">
      <c r="B45" s="5" t="s">
        <v>82</v>
      </c>
      <c r="C45" s="11" t="s">
        <v>83</v>
      </c>
      <c r="D45" s="19">
        <v>-1319012855.97</v>
      </c>
    </row>
    <row r="46" spans="2:4" x14ac:dyDescent="0.2">
      <c r="B46" s="4" t="s">
        <v>84</v>
      </c>
      <c r="C46" s="11" t="s">
        <v>85</v>
      </c>
      <c r="D46" s="19">
        <v>-2961878.63</v>
      </c>
    </row>
    <row r="47" spans="2:4" x14ac:dyDescent="0.2">
      <c r="B47" s="4" t="s">
        <v>49</v>
      </c>
      <c r="C47" s="11" t="s">
        <v>86</v>
      </c>
      <c r="D47" s="19">
        <v>-183280015.65000001</v>
      </c>
    </row>
    <row r="48" spans="2:4" x14ac:dyDescent="0.2">
      <c r="B48" s="4" t="s">
        <v>87</v>
      </c>
      <c r="C48" s="11" t="s">
        <v>88</v>
      </c>
      <c r="D48" s="18">
        <f>-VYPO20_21!D18</f>
        <v>0</v>
      </c>
    </row>
  </sheetData>
  <printOptions gridLines="1" gridLinesSet="0"/>
  <pageMargins left="0" right="0" top="0" bottom="0" header="0" footer="0"/>
  <pageSetup paperSize="9" fitToHeight="0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F31"/>
  <sheetViews>
    <sheetView workbookViewId="0">
      <pane xSplit="3" ySplit="6" topLeftCell="D7" activePane="bottomRight" state="frozen"/>
      <selection pane="topRight"/>
      <selection pane="bottomLeft"/>
      <selection pane="bottomRight" activeCell="A2" sqref="A2"/>
    </sheetView>
  </sheetViews>
  <sheetFormatPr defaultColWidth="16.6640625" defaultRowHeight="10.199999999999999" x14ac:dyDescent="0.2"/>
  <cols>
    <col min="1" max="1" width="8.77734375" style="2" customWidth="1"/>
    <col min="2" max="2" width="40.77734375" style="2" bestFit="1" customWidth="1"/>
    <col min="3" max="3" width="8.6640625" style="2" customWidth="1"/>
    <col min="4" max="16384" width="16.6640625" style="2"/>
  </cols>
  <sheetData>
    <row r="1" spans="1:6" ht="12" x14ac:dyDescent="0.25">
      <c r="A1" s="7" t="s">
        <v>89</v>
      </c>
      <c r="F1" s="14"/>
    </row>
    <row r="5" spans="1:6" s="16" customFormat="1" x14ac:dyDescent="0.3"/>
    <row r="6" spans="1:6" s="15" customFormat="1" x14ac:dyDescent="0.2">
      <c r="A6" s="2"/>
      <c r="B6" s="2"/>
      <c r="C6" s="10" t="s">
        <v>104</v>
      </c>
      <c r="D6" s="11" t="s">
        <v>1</v>
      </c>
    </row>
    <row r="7" spans="1:6" x14ac:dyDescent="0.2">
      <c r="B7" s="3" t="s">
        <v>90</v>
      </c>
      <c r="C7" s="11" t="s">
        <v>1</v>
      </c>
      <c r="D7" s="18">
        <f>D8+D27+D30+D31</f>
        <v>3733048498.999999</v>
      </c>
    </row>
    <row r="8" spans="1:6" x14ac:dyDescent="0.2">
      <c r="B8" s="4" t="s">
        <v>91</v>
      </c>
      <c r="C8" s="11" t="s">
        <v>4</v>
      </c>
      <c r="D8" s="18">
        <f>D9+D10+D11+D18+D19+D23+D24+D25+D26</f>
        <v>3733548499.8399992</v>
      </c>
    </row>
    <row r="9" spans="1:6" x14ac:dyDescent="0.2">
      <c r="B9" s="5" t="s">
        <v>92</v>
      </c>
      <c r="C9" s="11" t="s">
        <v>6</v>
      </c>
      <c r="D9" s="19">
        <v>1033306808.8099999</v>
      </c>
    </row>
    <row r="10" spans="1:6" x14ac:dyDescent="0.2">
      <c r="B10" s="5" t="s">
        <v>93</v>
      </c>
      <c r="C10" s="11" t="s">
        <v>8</v>
      </c>
      <c r="D10" s="19">
        <v>3041686960.3499999</v>
      </c>
    </row>
    <row r="11" spans="1:6" x14ac:dyDescent="0.2">
      <c r="B11" s="5" t="s">
        <v>53</v>
      </c>
      <c r="C11" s="11" t="s">
        <v>10</v>
      </c>
      <c r="D11" s="18">
        <f>D12+D13+D16+D17</f>
        <v>3968413373.6099997</v>
      </c>
    </row>
    <row r="12" spans="1:6" x14ac:dyDescent="0.2">
      <c r="B12" s="6" t="s">
        <v>54</v>
      </c>
      <c r="C12" s="11" t="s">
        <v>12</v>
      </c>
      <c r="D12" s="19">
        <v>144152434.66999999</v>
      </c>
    </row>
    <row r="13" spans="1:6" x14ac:dyDescent="0.2">
      <c r="B13" s="6" t="s">
        <v>55</v>
      </c>
      <c r="C13" s="11" t="s">
        <v>14</v>
      </c>
      <c r="D13" s="18">
        <f>D14+D15</f>
        <v>555184205.04999995</v>
      </c>
    </row>
    <row r="14" spans="1:6" x14ac:dyDescent="0.2">
      <c r="B14" s="17" t="s">
        <v>56</v>
      </c>
      <c r="C14" s="11" t="s">
        <v>16</v>
      </c>
      <c r="D14" s="19">
        <v>68430920.859999999</v>
      </c>
    </row>
    <row r="15" spans="1:6" x14ac:dyDescent="0.2">
      <c r="B15" s="17" t="s">
        <v>57</v>
      </c>
      <c r="C15" s="11" t="s">
        <v>18</v>
      </c>
      <c r="D15" s="19">
        <v>486753284.19</v>
      </c>
    </row>
    <row r="16" spans="1:6" x14ac:dyDescent="0.2">
      <c r="B16" s="6" t="s">
        <v>58</v>
      </c>
      <c r="C16" s="11" t="s">
        <v>20</v>
      </c>
      <c r="D16" s="19">
        <v>35459154.5</v>
      </c>
    </row>
    <row r="17" spans="2:4" x14ac:dyDescent="0.2">
      <c r="B17" s="6" t="s">
        <v>59</v>
      </c>
      <c r="C17" s="11" t="s">
        <v>22</v>
      </c>
      <c r="D17" s="19">
        <v>3233617579.3899999</v>
      </c>
    </row>
    <row r="18" spans="2:4" x14ac:dyDescent="0.2">
      <c r="B18" s="5" t="s">
        <v>94</v>
      </c>
      <c r="C18" s="11" t="s">
        <v>24</v>
      </c>
      <c r="D18" s="19"/>
    </row>
    <row r="19" spans="2:4" x14ac:dyDescent="0.2">
      <c r="B19" s="5" t="s">
        <v>76</v>
      </c>
      <c r="C19" s="11" t="s">
        <v>26</v>
      </c>
      <c r="D19" s="18">
        <f>D20+D21+D22</f>
        <v>-4018248499.3099999</v>
      </c>
    </row>
    <row r="20" spans="2:4" x14ac:dyDescent="0.2">
      <c r="B20" s="6" t="s">
        <v>78</v>
      </c>
      <c r="C20" s="11" t="s">
        <v>28</v>
      </c>
      <c r="D20" s="19">
        <v>-358237176.36000001</v>
      </c>
    </row>
    <row r="21" spans="2:4" x14ac:dyDescent="0.2">
      <c r="B21" s="6" t="s">
        <v>80</v>
      </c>
      <c r="C21" s="11" t="s">
        <v>30</v>
      </c>
      <c r="D21" s="19">
        <v>-222899337.49000001</v>
      </c>
    </row>
    <row r="22" spans="2:4" x14ac:dyDescent="0.2">
      <c r="B22" s="6" t="s">
        <v>82</v>
      </c>
      <c r="C22" s="11" t="s">
        <v>32</v>
      </c>
      <c r="D22" s="19">
        <v>-3437111985.46</v>
      </c>
    </row>
    <row r="23" spans="2:4" x14ac:dyDescent="0.2">
      <c r="B23" s="5" t="s">
        <v>95</v>
      </c>
      <c r="C23" s="11" t="s">
        <v>34</v>
      </c>
      <c r="D23" s="19">
        <v>49835125.700000003</v>
      </c>
    </row>
    <row r="24" spans="2:4" x14ac:dyDescent="0.2">
      <c r="B24" s="5" t="s">
        <v>96</v>
      </c>
      <c r="C24" s="11" t="s">
        <v>36</v>
      </c>
      <c r="D24" s="19">
        <v>17340427.93</v>
      </c>
    </row>
    <row r="25" spans="2:4" x14ac:dyDescent="0.2">
      <c r="B25" s="5" t="s">
        <v>97</v>
      </c>
      <c r="C25" s="11" t="s">
        <v>38</v>
      </c>
      <c r="D25" s="19">
        <v>-134887503.59</v>
      </c>
    </row>
    <row r="26" spans="2:4" x14ac:dyDescent="0.2">
      <c r="B26" s="5" t="s">
        <v>98</v>
      </c>
      <c r="C26" s="11" t="s">
        <v>40</v>
      </c>
      <c r="D26" s="19">
        <v>-223898193.66</v>
      </c>
    </row>
    <row r="27" spans="2:4" x14ac:dyDescent="0.2">
      <c r="B27" s="4" t="s">
        <v>99</v>
      </c>
      <c r="C27" s="11" t="s">
        <v>42</v>
      </c>
      <c r="D27" s="18">
        <f>D28+D29</f>
        <v>0</v>
      </c>
    </row>
    <row r="28" spans="2:4" x14ac:dyDescent="0.2">
      <c r="B28" s="5" t="s">
        <v>100</v>
      </c>
      <c r="C28" s="11" t="s">
        <v>44</v>
      </c>
      <c r="D28" s="19">
        <v>0</v>
      </c>
    </row>
    <row r="29" spans="2:4" x14ac:dyDescent="0.2">
      <c r="B29" s="5" t="s">
        <v>101</v>
      </c>
      <c r="C29" s="11" t="s">
        <v>46</v>
      </c>
      <c r="D29" s="19">
        <v>0</v>
      </c>
    </row>
    <row r="30" spans="2:4" x14ac:dyDescent="0.2">
      <c r="B30" s="4" t="s">
        <v>102</v>
      </c>
      <c r="C30" s="11" t="s">
        <v>48</v>
      </c>
      <c r="D30" s="19">
        <v>0</v>
      </c>
    </row>
    <row r="31" spans="2:4" x14ac:dyDescent="0.2">
      <c r="B31" s="4" t="s">
        <v>103</v>
      </c>
      <c r="C31" s="11" t="s">
        <v>50</v>
      </c>
      <c r="D31" s="19">
        <v>-500000.84</v>
      </c>
    </row>
  </sheetData>
  <printOptions gridLines="1" gridLinesSet="0"/>
  <pageMargins left="0" right="0" top="0" bottom="0" header="0" footer="0"/>
  <pageSetup paperSize="9" fitToHeight="0" orientation="portrait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8C9207DB8F546B864290A68A057A3" ma:contentTypeVersion="6" ma:contentTypeDescription="Create a new document." ma:contentTypeScope="" ma:versionID="84b7fc6f20d77acab2f4454628893963">
  <xsd:schema xmlns:xsd="http://www.w3.org/2001/XMLSchema" xmlns:xs="http://www.w3.org/2001/XMLSchema" xmlns:p="http://schemas.microsoft.com/office/2006/metadata/properties" xmlns:ns2="642c03dd-9b06-4cf6-b033-df435d4f3b62" xmlns:ns3="a9860162-b2a6-4eb4-97e2-694b423145d9" targetNamespace="http://schemas.microsoft.com/office/2006/metadata/properties" ma:root="true" ma:fieldsID="94bd6fea239488c07fbf08fcca2c52b3" ns2:_="" ns3:_="">
    <xsd:import namespace="642c03dd-9b06-4cf6-b033-df435d4f3b62"/>
    <xsd:import namespace="a9860162-b2a6-4eb4-97e2-694b42314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03dd-9b06-4cf6-b033-df435d4f3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60162-b2a6-4eb4-97e2-694b42314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6C042C-1828-4D28-A53F-E2AE1E44B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50D3B-505F-4236-BF26-90AE58C84C5C}"/>
</file>

<file path=customXml/itemProps3.xml><?xml version="1.0" encoding="utf-8"?>
<ds:datastoreItem xmlns:ds="http://schemas.openxmlformats.org/officeDocument/2006/customXml" ds:itemID="{700A116A-081B-4941-9AA3-0353AE6626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VYPO20_11</vt:lpstr>
      <vt:lpstr>VYPO20_12</vt:lpstr>
      <vt:lpstr>VYPO20_21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ZAM\ljez</dc:creator>
  <cp:lastModifiedBy>Jež Libor</cp:lastModifiedBy>
  <dcterms:created xsi:type="dcterms:W3CDTF">2023-11-27T19:08:47Z</dcterms:created>
  <dcterms:modified xsi:type="dcterms:W3CDTF">2024-03-15T14:24:22Z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a7087ee-6952-4f47-a56b-529fc8bf57e0_Enabled">
    <vt:lpwstr>true</vt:lpwstr>
  </property>
  <property fmtid="{D5CDD505-2E9C-101B-9397-08002B2CF9AE}" pid="5" name="MSIP_Label_8a7087ee-6952-4f47-a56b-529fc8bf57e0_SetDate">
    <vt:lpwstr>2024-03-15T14:23:58Z</vt:lpwstr>
  </property>
  <property fmtid="{D5CDD505-2E9C-101B-9397-08002B2CF9AE}" pid="6" name="MSIP_Label_8a7087ee-6952-4f47-a56b-529fc8bf57e0_Method">
    <vt:lpwstr>Standard</vt:lpwstr>
  </property>
  <property fmtid="{D5CDD505-2E9C-101B-9397-08002B2CF9AE}" pid="7" name="MSIP_Label_8a7087ee-6952-4f47-a56b-529fc8bf57e0_Name">
    <vt:lpwstr>VIGCZ102S01</vt:lpwstr>
  </property>
  <property fmtid="{D5CDD505-2E9C-101B-9397-08002B2CF9AE}" pid="8" name="MSIP_Label_8a7087ee-6952-4f47-a56b-529fc8bf57e0_SiteId">
    <vt:lpwstr>1cf16eb8-8983-4f6f-9c5f-66decda360c4</vt:lpwstr>
  </property>
  <property fmtid="{D5CDD505-2E9C-101B-9397-08002B2CF9AE}" pid="9" name="MSIP_Label_8a7087ee-6952-4f47-a56b-529fc8bf57e0_ActionId">
    <vt:lpwstr>7d28ba16-036f-44d0-947c-20a8efb3673f</vt:lpwstr>
  </property>
  <property fmtid="{D5CDD505-2E9C-101B-9397-08002B2CF9AE}" pid="10" name="MSIP_Label_8a7087ee-6952-4f47-a56b-529fc8bf57e0_ContentBits">
    <vt:lpwstr>0</vt:lpwstr>
  </property>
  <property fmtid="{D5CDD505-2E9C-101B-9397-08002B2CF9AE}" pid="11" name="ContentTypeId">
    <vt:lpwstr>0x010100ABE8C9207DB8F546B864290A68A057A3</vt:lpwstr>
  </property>
</Properties>
</file>