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360" yWindow="30" windowWidth="15165" windowHeight="8625"/>
  </bookViews>
  <sheets>
    <sheet name="1" sheetId="1" r:id="rId1"/>
    <sheet name="2" sheetId="2" r:id="rId2"/>
    <sheet name="3" sheetId="3" r:id="rId3"/>
  </sheets>
  <calcPr calcId="145621" calcOnSave="0" concurrentCalc="0"/>
  <extLst>
    <ext uri="{B58B0392-4F1F-4190-BB64-5DF3571DCE5F}">
      <xcalcf:calcFeatures xmlns:xcalcf="http://schemas.microsoft.com/office/spreadsheetml/2018/calcfeatures"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6" i="2" l="1"/>
  <c r="C13" i="1"/>
  <c r="C25" i="3"/>
  <c r="C17" i="3"/>
  <c r="C11" i="3"/>
  <c r="C9" i="3"/>
  <c r="C10" i="2"/>
  <c r="C7" i="2"/>
  <c r="C6" i="2"/>
  <c r="C15" i="2"/>
  <c r="C13" i="2"/>
  <c r="C23" i="2"/>
  <c r="C26" i="2"/>
  <c r="C22" i="2"/>
  <c r="C30" i="2"/>
  <c r="C29" i="2"/>
  <c r="C35" i="2"/>
  <c r="C40" i="2"/>
  <c r="C5" i="2"/>
  <c r="C8" i="3"/>
  <c r="C10" i="1"/>
  <c r="C7" i="1"/>
  <c r="C6" i="1"/>
  <c r="C24" i="1"/>
  <c r="C19" i="1"/>
  <c r="C16" i="1"/>
  <c r="C15" i="1"/>
  <c r="C5" i="1"/>
  <c r="C7" i="3"/>
  <c r="C6" i="3"/>
  <c r="C5" i="3"/>
</calcChain>
</file>

<file path=xl/sharedStrings.xml><?xml version="1.0" encoding="utf-8"?>
<sst xmlns="http://schemas.openxmlformats.org/spreadsheetml/2006/main" count="102" uniqueCount="62">
  <si>
    <t>&lt; 1 &gt;  Technický účet k neživotnímu pojištění ~ VYPO20_11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</si>
  <si>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</si>
  <si>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</si>
  <si>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</si>
  <si>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</si>
  <si>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</si>
  <si>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</si>
  <si>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</si>
  <si>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</si>
  <si>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investic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</si>
  <si>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</si>
  <si>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</si>
  <si>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</si>
  <si>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</si>
  <si>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</si>
  <si>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</si>
  <si>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</si>
  <si>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</si>
  <si>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</si>
  <si>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Bonusy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</si>
  <si>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</si>
  <si>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</si>
  <si>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</si>
  <si>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</si>
  <si>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ziscích</t>
  </si>
  <si>
    <t>Ostatní technické náklady, očištěné od zajištění</t>
  </si>
  <si>
    <t>@</t>
  </si>
  <si>
    <t>&lt; 2 &gt;  Technický účet k životnímu pojištění ~ VYPO20_12</t>
  </si>
  <si>
    <t>Výsledek technického účtu k životnímu pojištění</t>
  </si>
  <si>
    <t>Výnosy z investic</t>
  </si>
  <si>
    <t>Výnosy z podílů</t>
  </si>
  <si>
    <t>Výnosy z ostatních investic</t>
  </si>
  <si>
    <t>Výnosy z pozemků a staveb (nemovitosti)</t>
  </si>
  <si>
    <t>Výnosy z ostatních investic (mimo nemovitostí)</t>
  </si>
  <si>
    <t>Změny hodnoty investic - výnosy</t>
  </si>
  <si>
    <t>Výnosy z realizace investic</t>
  </si>
  <si>
    <t>Přírůstky hodnoty investic</t>
  </si>
  <si>
    <t>Změna stavu rezervy na životní pojištění, očištěná od zajiš.</t>
  </si>
  <si>
    <t>Změna stavu hrubé výše rezervy na životní pojištění</t>
  </si>
  <si>
    <t>Změna stavu rezervy na životní pojištění, podíl zajišťovatelů</t>
  </si>
  <si>
    <t>Změna stavu ostat. TR (mimo rez. živ. poj.), očiš. od zajiš.</t>
  </si>
  <si>
    <t>Náklady na investice</t>
  </si>
  <si>
    <t>Náklady na správu investic, včetně úroků</t>
  </si>
  <si>
    <t>Změna hodnoty investic - náklady</t>
  </si>
  <si>
    <t>Náklady spojené s realizací investic</t>
  </si>
  <si>
    <t>Úbytky hodnoty investic</t>
  </si>
  <si>
    <t>Převod výnosů z investic na netechnický účet</t>
  </si>
  <si>
    <t>&lt; 3 &gt;  Netechnický účet ~ VYPO20_21</t>
  </si>
  <si>
    <t>Zisk nebo ztráta za účetní období</t>
  </si>
  <si>
    <t>Zisk nebo ztráta z běžné činnosti po zdanění</t>
  </si>
  <si>
    <t>Převedené výnosy investic z technického účtu k živ.poj.</t>
  </si>
  <si>
    <t>Převod výnosů z investic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</si>
  <si>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</si>
  <si>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</si>
  <si>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</si>
  <si>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</si>
  <si>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</si>
  <si>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</si>
  <si>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</si>
  <si>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</si>
  <si>
    <t>Výkaz zisku a ztráty pojišťovny</t>
  </si>
  <si>
    <t>Kooperativa pojišťovna, a.s., VIG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</si>
</sst>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11" x14ac:knownFonts="1">
    <font>
      <sz val="8"/>
      <name val="Arial"/>
      <charset val="238"/>
    </font>
    <font>
      <sz val="8"/>
      <name val="Arial"/>
      <charset val="238"/>
    </font>
    <font>
      <b/>
      <sz val="8"/>
      <name val="Arial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24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Alignment="0"/>
    <xf numFmtId="49" fontId="1" fillId="2" borderId="1" applyAlignment="0"/>
    <xf numFmtId="164" fontId="1" fillId="3" borderId="1" applyAlignment="0"/>
    <xf numFmtId="164" fontId="2" fillId="4" borderId="1" applyAlignment="0"/>
  </cellStyleXfs>
  <cellXfs count="13">
    <xf numFmtId="0" fontId="10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2" xfId="0" applyFont="1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164" fontId="1" fillId="5" borderId="3" xfId="2" applyNumberFormat="1" applyFill="1" applyBorder="1"/>
    <xf numFmtId="164" fontId="2" fillId="4" borderId="1" xfId="3"/>
    <xf numFmtId="0" fontId="0" fillId="0" borderId="0" xfId="0"/>
    <xf numFmtId="14" fontId="3" fillId="0" borderId="0" xfId="0" applyNumberFormat="1" applyFont="1" applyAlignment="1">
      <alignment horizontal="right"/>
    </xf>
  </cellXfs>
  <cellStyles count="4">
    <cellStyle name="Normální" xfId="0" builtinId="0"/>
    <cellStyle name="Normální 2" xfId="1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29"/>
  <sheetViews>
    <sheetView tabSelected="1" zoomScale="85" zoomScaleNormal="85" workbookViewId="0">
      <pane xSplit="2" ySplit="4" topLeftCell="C5" activePane="bottomRight" state="frozen"/>
      <selection pane="topRight"/>
      <selection pane="bottomLeft"/>
      <selection pane="bottomRight" activeCell="B2" sqref="B2"/>
    </sheetView>
  </sheetViews>
  <sheetFormatPr defaultRowHeight="15" x14ac:dyDescent="0.25"/>
  <cols>
    <col min="1" max="1" width="52.83203125" bestFit="1" customWidth="1"/>
    <col min="2" max="2" width="4.83203125" customWidth="1"/>
    <col min="3" max="3" width="20.5" customWidth="1"/>
    <col min="5" max="6" width="13.83203125" customWidth="1"/>
  </cols>
  <sheetData>
    <row r="1" spans="1:6" x14ac:dyDescent="0.25">
      <c r="A1" s="1" t="s">
        <v>60</v>
      </c>
      <c r="B1" s="11"/>
      <c r="C1" s="12">
        <v>43555</v>
      </c>
    </row>
    <row r="2" spans="1:6" s="2" customFormat="1" ht="23.45" customHeight="1" x14ac:dyDescent="0.2">
      <c r="A2" s="3" t="s">
        <v>61</v>
      </c>
    </row>
    <row r="3" spans="1:6" x14ac:dyDescent="0.25">
      <c r="A3" s="4" t="s">
        <v>0</v>
      </c>
      <c r="F3" s="5"/>
    </row>
    <row r="4" spans="1:6" x14ac:dyDescent="0.25">
      <c r="A4" s="7"/>
      <c r="B4" s="8" t="s">
        <v>26</v>
      </c>
      <c r="C4" s="6">
        <v>1</v>
      </c>
    </row>
    <row r="5" spans="1:6" x14ac:dyDescent="0.25">
      <c r="A5" s="7" t="s">
        <v>1</v>
      </c>
      <c r="B5" s="6">
        <v>1</v>
      </c>
      <c r="C5" s="10">
        <f>C6+C13+C14+C15+C22+C23+C24+C29</f>
        <v>177929990.67000139</v>
      </c>
    </row>
    <row r="6" spans="1:6" x14ac:dyDescent="0.25">
      <c r="A6" s="7" t="s">
        <v>2</v>
      </c>
      <c r="B6" s="6">
        <v>2</v>
      </c>
      <c r="C6" s="10">
        <f>C7+C10</f>
        <v>5142668374.2400007</v>
      </c>
    </row>
    <row r="7" spans="1:6" x14ac:dyDescent="0.25">
      <c r="A7" s="7" t="s">
        <v>3</v>
      </c>
      <c r="B7" s="6">
        <v>3</v>
      </c>
      <c r="C7" s="10">
        <f>C8+C9</f>
        <v>5590154063.4400005</v>
      </c>
    </row>
    <row r="8" spans="1:6" x14ac:dyDescent="0.25">
      <c r="A8" s="7" t="s">
        <v>4</v>
      </c>
      <c r="B8" s="6">
        <v>4</v>
      </c>
      <c r="C8" s="9">
        <v>7296219293.1300001</v>
      </c>
    </row>
    <row r="9" spans="1:6" x14ac:dyDescent="0.25">
      <c r="A9" s="7" t="s">
        <v>5</v>
      </c>
      <c r="B9" s="6">
        <v>5</v>
      </c>
      <c r="C9" s="9">
        <v>-1706065229.6900001</v>
      </c>
    </row>
    <row r="10" spans="1:6" x14ac:dyDescent="0.25">
      <c r="A10" s="7" t="s">
        <v>6</v>
      </c>
      <c r="B10" s="6">
        <v>6</v>
      </c>
      <c r="C10" s="10">
        <f>C11+C12</f>
        <v>-447485689.19999993</v>
      </c>
    </row>
    <row r="11" spans="1:6" x14ac:dyDescent="0.25">
      <c r="A11" s="7" t="s">
        <v>7</v>
      </c>
      <c r="B11" s="6">
        <v>7</v>
      </c>
      <c r="C11" s="9">
        <v>-782452205.91999996</v>
      </c>
    </row>
    <row r="12" spans="1:6" x14ac:dyDescent="0.25">
      <c r="A12" s="7" t="s">
        <v>8</v>
      </c>
      <c r="B12" s="6">
        <v>8</v>
      </c>
      <c r="C12" s="9">
        <v>334966516.72000003</v>
      </c>
    </row>
    <row r="13" spans="1:6" x14ac:dyDescent="0.25">
      <c r="A13" s="7" t="s">
        <v>9</v>
      </c>
      <c r="B13" s="6">
        <v>9</v>
      </c>
      <c r="C13" s="10">
        <f>-'3'!C21</f>
        <v>76615128.260000005</v>
      </c>
    </row>
    <row r="14" spans="1:6" x14ac:dyDescent="0.25">
      <c r="A14" s="7" t="s">
        <v>10</v>
      </c>
      <c r="B14" s="6">
        <v>10</v>
      </c>
      <c r="C14" s="9">
        <v>134115748.79000001</v>
      </c>
    </row>
    <row r="15" spans="1:6" x14ac:dyDescent="0.25">
      <c r="A15" s="7" t="s">
        <v>11</v>
      </c>
      <c r="B15" s="6">
        <v>11</v>
      </c>
      <c r="C15" s="10">
        <f>C16+C19</f>
        <v>-3096338293.4299994</v>
      </c>
    </row>
    <row r="16" spans="1:6" x14ac:dyDescent="0.25">
      <c r="A16" s="7" t="s">
        <v>12</v>
      </c>
      <c r="B16" s="6">
        <v>12</v>
      </c>
      <c r="C16" s="10">
        <f>C17+C18</f>
        <v>-3159289395.6899996</v>
      </c>
    </row>
    <row r="17" spans="1:3" x14ac:dyDescent="0.25">
      <c r="A17" s="7" t="s">
        <v>13</v>
      </c>
      <c r="B17" s="6">
        <v>13</v>
      </c>
      <c r="C17" s="9">
        <v>-3682864388.2399998</v>
      </c>
    </row>
    <row r="18" spans="1:3" x14ac:dyDescent="0.25">
      <c r="A18" s="7" t="s">
        <v>14</v>
      </c>
      <c r="B18" s="6">
        <v>14</v>
      </c>
      <c r="C18" s="9">
        <v>523574992.55000001</v>
      </c>
    </row>
    <row r="19" spans="1:3" x14ac:dyDescent="0.25">
      <c r="A19" s="7" t="s">
        <v>15</v>
      </c>
      <c r="B19" s="6">
        <v>15</v>
      </c>
      <c r="C19" s="10">
        <f>C20+C21</f>
        <v>62951102.25999999</v>
      </c>
    </row>
    <row r="20" spans="1:3" x14ac:dyDescent="0.25">
      <c r="A20" s="7" t="s">
        <v>16</v>
      </c>
      <c r="B20" s="6">
        <v>16</v>
      </c>
      <c r="C20" s="9">
        <v>-292069460.62</v>
      </c>
    </row>
    <row r="21" spans="1:3" x14ac:dyDescent="0.25">
      <c r="A21" s="7" t="s">
        <v>17</v>
      </c>
      <c r="B21" s="6">
        <v>17</v>
      </c>
      <c r="C21" s="9">
        <v>355020562.88</v>
      </c>
    </row>
    <row r="22" spans="1:3" x14ac:dyDescent="0.25">
      <c r="A22" s="7" t="s">
        <v>18</v>
      </c>
      <c r="B22" s="6">
        <v>18</v>
      </c>
      <c r="C22" s="9">
        <v>0</v>
      </c>
    </row>
    <row r="23" spans="1:3" x14ac:dyDescent="0.25">
      <c r="A23" s="7" t="s">
        <v>19</v>
      </c>
      <c r="B23" s="6">
        <v>19</v>
      </c>
      <c r="C23" s="9">
        <v>-118440169.41</v>
      </c>
    </row>
    <row r="24" spans="1:3" x14ac:dyDescent="0.25">
      <c r="A24" s="7" t="s">
        <v>20</v>
      </c>
      <c r="B24" s="6">
        <v>20</v>
      </c>
      <c r="C24" s="10">
        <f>C25+C26+C27+C28</f>
        <v>-1102510173.1900001</v>
      </c>
    </row>
    <row r="25" spans="1:3" x14ac:dyDescent="0.25">
      <c r="A25" s="7" t="s">
        <v>21</v>
      </c>
      <c r="B25" s="6">
        <v>21</v>
      </c>
      <c r="C25" s="9">
        <v>-1331859425.25</v>
      </c>
    </row>
    <row r="26" spans="1:3" x14ac:dyDescent="0.25">
      <c r="A26" s="7" t="s">
        <v>22</v>
      </c>
      <c r="B26" s="6">
        <v>22</v>
      </c>
      <c r="C26" s="9">
        <v>167015303.09999999</v>
      </c>
    </row>
    <row r="27" spans="1:3" x14ac:dyDescent="0.25">
      <c r="A27" s="7" t="s">
        <v>23</v>
      </c>
      <c r="B27" s="6">
        <v>23</v>
      </c>
      <c r="C27" s="9">
        <v>-192578116.68000001</v>
      </c>
    </row>
    <row r="28" spans="1:3" x14ac:dyDescent="0.25">
      <c r="A28" s="7" t="s">
        <v>24</v>
      </c>
      <c r="B28" s="6">
        <v>24</v>
      </c>
      <c r="C28" s="9">
        <v>254912065.63999999</v>
      </c>
    </row>
    <row r="29" spans="1:3" x14ac:dyDescent="0.25">
      <c r="A29" s="7" t="s">
        <v>25</v>
      </c>
      <c r="B29" s="6">
        <v>25</v>
      </c>
      <c r="C29" s="9">
        <v>-858180624.59000003</v>
      </c>
    </row>
  </sheetData>
  <phoneticPr fontId="1" type="noConversion"/>
  <pageMargins left="0.78740157480314998" right="0.55118110236220497" top="0.90551181102362199" bottom="0.90551181102362199" header="0.511811023622047" footer="0.511811023622047"/>
  <pageSetup paperSize="9" pageOrder="overThenDown" orientation="portrait" r:id="rId1"/>
  <headerFooter alignWithMargins="0">
    <oddHeader>&amp;CPOJ (ČNB) 20-04</oddHeader>
    <oddFooter>&amp;LVYPOS20 - &amp;F&amp;Cčást &lt; &amp;A &gt;&amp;R&amp;Rstrana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F46"/>
  <sheetViews>
    <sheetView zoomScale="85" zoomScaleNormal="85" workbookViewId="0">
      <pane xSplit="2" ySplit="4" topLeftCell="C11" activePane="bottomRight" state="frozen"/>
      <selection pane="topRight"/>
      <selection pane="bottomLeft"/>
      <selection pane="bottomRight" activeCell="C1" sqref="C1"/>
    </sheetView>
  </sheetViews>
  <sheetFormatPr defaultRowHeight="15" x14ac:dyDescent="0.25"/>
  <cols>
    <col min="1" max="1" width="52.83203125" bestFit="1" customWidth="1"/>
    <col min="2" max="2" width="4.83203125" customWidth="1"/>
    <col min="3" max="3" width="20.5" customWidth="1"/>
    <col min="5" max="6" width="13.83203125" customWidth="1"/>
  </cols>
  <sheetData>
    <row r="1" spans="1:6" x14ac:dyDescent="0.25">
      <c r="A1" s="1" t="s">
        <v>60</v>
      </c>
      <c r="C1" s="12">
        <v>43555</v>
      </c>
    </row>
    <row r="3" spans="1:6" x14ac:dyDescent="0.25">
      <c r="A3" s="4" t="s">
        <v>27</v>
      </c>
      <c r="F3" s="5"/>
    </row>
    <row r="4" spans="1:6" x14ac:dyDescent="0.25">
      <c r="A4" s="7"/>
      <c r="B4" s="8" t="s">
        <v>26</v>
      </c>
      <c r="C4" s="6">
        <v>1</v>
      </c>
    </row>
    <row r="5" spans="1:6" x14ac:dyDescent="0.25">
      <c r="A5" s="7" t="s">
        <v>28</v>
      </c>
      <c r="B5" s="6">
        <v>1</v>
      </c>
      <c r="C5" s="10">
        <f>C6+C13+C20+C21+C22+C29+C34+C35+C40+C44+C45+C46</f>
        <v>618600311.80000043</v>
      </c>
    </row>
    <row r="6" spans="1:6" x14ac:dyDescent="0.25">
      <c r="A6" s="7" t="s">
        <v>2</v>
      </c>
      <c r="B6" s="6">
        <v>2</v>
      </c>
      <c r="C6" s="10">
        <f>C7+C10</f>
        <v>3349530375.3600001</v>
      </c>
    </row>
    <row r="7" spans="1:6" x14ac:dyDescent="0.25">
      <c r="A7" s="7" t="s">
        <v>3</v>
      </c>
      <c r="B7" s="6">
        <v>3</v>
      </c>
      <c r="C7" s="10">
        <f>C8+C9</f>
        <v>3333234273.6400003</v>
      </c>
    </row>
    <row r="8" spans="1:6" x14ac:dyDescent="0.25">
      <c r="A8" s="7" t="s">
        <v>4</v>
      </c>
      <c r="B8" s="6">
        <v>4</v>
      </c>
      <c r="C8" s="9">
        <v>3903798736.0900002</v>
      </c>
    </row>
    <row r="9" spans="1:6" x14ac:dyDescent="0.25">
      <c r="A9" s="7" t="s">
        <v>5</v>
      </c>
      <c r="B9" s="6">
        <v>5</v>
      </c>
      <c r="C9" s="9">
        <v>-570564462.45000005</v>
      </c>
    </row>
    <row r="10" spans="1:6" x14ac:dyDescent="0.25">
      <c r="A10" s="7" t="s">
        <v>6</v>
      </c>
      <c r="B10" s="6">
        <v>6</v>
      </c>
      <c r="C10" s="10">
        <f>C11+C12</f>
        <v>16296101.720000001</v>
      </c>
    </row>
    <row r="11" spans="1:6" x14ac:dyDescent="0.25">
      <c r="A11" s="7" t="s">
        <v>7</v>
      </c>
      <c r="B11" s="6">
        <v>7</v>
      </c>
      <c r="C11" s="9">
        <v>10878526.720000001</v>
      </c>
    </row>
    <row r="12" spans="1:6" x14ac:dyDescent="0.25">
      <c r="A12" s="7" t="s">
        <v>8</v>
      </c>
      <c r="B12" s="6">
        <v>8</v>
      </c>
      <c r="C12" s="9">
        <v>5417575</v>
      </c>
    </row>
    <row r="13" spans="1:6" x14ac:dyDescent="0.25">
      <c r="A13" s="7" t="s">
        <v>29</v>
      </c>
      <c r="B13" s="6">
        <v>9</v>
      </c>
      <c r="C13" s="10">
        <f>C14+C15+C18+C19</f>
        <v>633493733.05999994</v>
      </c>
    </row>
    <row r="14" spans="1:6" x14ac:dyDescent="0.25">
      <c r="A14" s="7" t="s">
        <v>30</v>
      </c>
      <c r="B14" s="6">
        <v>10</v>
      </c>
      <c r="C14" s="9">
        <v>8465333.2599999998</v>
      </c>
    </row>
    <row r="15" spans="1:6" x14ac:dyDescent="0.25">
      <c r="A15" s="7" t="s">
        <v>31</v>
      </c>
      <c r="B15" s="6">
        <v>11</v>
      </c>
      <c r="C15" s="10">
        <f>C16+C17</f>
        <v>388783843.88999999</v>
      </c>
    </row>
    <row r="16" spans="1:6" x14ac:dyDescent="0.25">
      <c r="A16" s="7" t="s">
        <v>32</v>
      </c>
      <c r="B16" s="6">
        <v>12</v>
      </c>
      <c r="C16" s="9">
        <v>1727775.8</v>
      </c>
    </row>
    <row r="17" spans="1:3" x14ac:dyDescent="0.25">
      <c r="A17" s="7" t="s">
        <v>33</v>
      </c>
      <c r="B17" s="6">
        <v>13</v>
      </c>
      <c r="C17" s="9">
        <v>387056068.08999997</v>
      </c>
    </row>
    <row r="18" spans="1:3" x14ac:dyDescent="0.25">
      <c r="A18" s="7" t="s">
        <v>34</v>
      </c>
      <c r="B18" s="6">
        <v>14</v>
      </c>
      <c r="C18" s="9">
        <v>28456247.18</v>
      </c>
    </row>
    <row r="19" spans="1:3" x14ac:dyDescent="0.25">
      <c r="A19" s="7" t="s">
        <v>35</v>
      </c>
      <c r="B19" s="6">
        <v>15</v>
      </c>
      <c r="C19" s="9">
        <v>207788308.72999999</v>
      </c>
    </row>
    <row r="20" spans="1:3" x14ac:dyDescent="0.25">
      <c r="A20" s="7" t="s">
        <v>36</v>
      </c>
      <c r="B20" s="6">
        <v>16</v>
      </c>
      <c r="C20" s="9">
        <v>432934105.81</v>
      </c>
    </row>
    <row r="21" spans="1:3" x14ac:dyDescent="0.25">
      <c r="A21" s="7" t="s">
        <v>10</v>
      </c>
      <c r="B21" s="6">
        <v>17</v>
      </c>
      <c r="C21" s="9">
        <v>-60711896.869999997</v>
      </c>
    </row>
    <row r="22" spans="1:3" x14ac:dyDescent="0.25">
      <c r="A22" s="7" t="s">
        <v>11</v>
      </c>
      <c r="B22" s="6">
        <v>18</v>
      </c>
      <c r="C22" s="10">
        <f>C23+C26</f>
        <v>-3194264583.5100002</v>
      </c>
    </row>
    <row r="23" spans="1:3" x14ac:dyDescent="0.25">
      <c r="A23" s="7" t="s">
        <v>12</v>
      </c>
      <c r="B23" s="6">
        <v>19</v>
      </c>
      <c r="C23" s="10">
        <f>C24+C25</f>
        <v>-3229181342.2800002</v>
      </c>
    </row>
    <row r="24" spans="1:3" x14ac:dyDescent="0.25">
      <c r="A24" s="7" t="s">
        <v>13</v>
      </c>
      <c r="B24" s="6">
        <v>20</v>
      </c>
      <c r="C24" s="9">
        <v>-3481153792.8400002</v>
      </c>
    </row>
    <row r="25" spans="1:3" x14ac:dyDescent="0.25">
      <c r="A25" s="7" t="s">
        <v>14</v>
      </c>
      <c r="B25" s="6">
        <v>21</v>
      </c>
      <c r="C25" s="9">
        <v>251972450.56</v>
      </c>
    </row>
    <row r="26" spans="1:3" x14ac:dyDescent="0.25">
      <c r="A26" s="7" t="s">
        <v>15</v>
      </c>
      <c r="B26" s="6">
        <v>22</v>
      </c>
      <c r="C26" s="10">
        <f>C27+C28</f>
        <v>34916758.769999996</v>
      </c>
    </row>
    <row r="27" spans="1:3" x14ac:dyDescent="0.25">
      <c r="A27" s="7" t="s">
        <v>16</v>
      </c>
      <c r="B27" s="6">
        <v>23</v>
      </c>
      <c r="C27" s="9">
        <v>59120026.109999999</v>
      </c>
    </row>
    <row r="28" spans="1:3" x14ac:dyDescent="0.25">
      <c r="A28" s="7" t="s">
        <v>17</v>
      </c>
      <c r="B28" s="6">
        <v>24</v>
      </c>
      <c r="C28" s="9">
        <v>-24203267.34</v>
      </c>
    </row>
    <row r="29" spans="1:3" x14ac:dyDescent="0.25">
      <c r="A29" s="7" t="s">
        <v>18</v>
      </c>
      <c r="B29" s="6">
        <v>25</v>
      </c>
      <c r="C29" s="10">
        <f>C30+C33</f>
        <v>721551849.29000008</v>
      </c>
    </row>
    <row r="30" spans="1:3" x14ac:dyDescent="0.25">
      <c r="A30" s="7" t="s">
        <v>37</v>
      </c>
      <c r="B30" s="6">
        <v>26</v>
      </c>
      <c r="C30" s="10">
        <f>C31+C32</f>
        <v>1294039717.71</v>
      </c>
    </row>
    <row r="31" spans="1:3" x14ac:dyDescent="0.25">
      <c r="A31" s="7" t="s">
        <v>38</v>
      </c>
      <c r="B31" s="6">
        <v>27</v>
      </c>
      <c r="C31" s="9">
        <v>1294039717.71</v>
      </c>
    </row>
    <row r="32" spans="1:3" x14ac:dyDescent="0.25">
      <c r="A32" s="7" t="s">
        <v>39</v>
      </c>
      <c r="B32" s="6">
        <v>28</v>
      </c>
      <c r="C32" s="9">
        <v>0</v>
      </c>
    </row>
    <row r="33" spans="1:3" x14ac:dyDescent="0.25">
      <c r="A33" s="7" t="s">
        <v>40</v>
      </c>
      <c r="B33" s="6">
        <v>29</v>
      </c>
      <c r="C33" s="9">
        <v>-572487868.41999996</v>
      </c>
    </row>
    <row r="34" spans="1:3" x14ac:dyDescent="0.25">
      <c r="A34" s="7" t="s">
        <v>19</v>
      </c>
      <c r="B34" s="6">
        <v>30</v>
      </c>
      <c r="C34" s="9">
        <v>-111889110.69</v>
      </c>
    </row>
    <row r="35" spans="1:3" x14ac:dyDescent="0.25">
      <c r="A35" s="7" t="s">
        <v>20</v>
      </c>
      <c r="B35" s="6">
        <v>31</v>
      </c>
      <c r="C35" s="10">
        <f>C36+C37+C38+C39</f>
        <v>-889534795.20999992</v>
      </c>
    </row>
    <row r="36" spans="1:3" x14ac:dyDescent="0.25">
      <c r="A36" s="7" t="s">
        <v>21</v>
      </c>
      <c r="B36" s="6">
        <v>32</v>
      </c>
      <c r="C36" s="9">
        <v>-740063348.75999999</v>
      </c>
    </row>
    <row r="37" spans="1:3" x14ac:dyDescent="0.25">
      <c r="A37" s="7" t="s">
        <v>22</v>
      </c>
      <c r="B37" s="6">
        <v>33</v>
      </c>
      <c r="C37" s="9">
        <v>-299245616.08999997</v>
      </c>
    </row>
    <row r="38" spans="1:3" x14ac:dyDescent="0.25">
      <c r="A38" s="7" t="s">
        <v>23</v>
      </c>
      <c r="B38" s="6">
        <v>34</v>
      </c>
      <c r="C38" s="9">
        <v>-135537328.00999999</v>
      </c>
    </row>
    <row r="39" spans="1:3" x14ac:dyDescent="0.25">
      <c r="A39" s="7" t="s">
        <v>24</v>
      </c>
      <c r="B39" s="6">
        <v>35</v>
      </c>
      <c r="C39" s="9">
        <v>285311497.64999998</v>
      </c>
    </row>
    <row r="40" spans="1:3" x14ac:dyDescent="0.25">
      <c r="A40" s="7" t="s">
        <v>41</v>
      </c>
      <c r="B40" s="6">
        <v>36</v>
      </c>
      <c r="C40" s="10">
        <f>C41+C42+C43</f>
        <v>-230802160.43000001</v>
      </c>
    </row>
    <row r="41" spans="1:3" x14ac:dyDescent="0.25">
      <c r="A41" s="7" t="s">
        <v>42</v>
      </c>
      <c r="B41" s="6">
        <v>37</v>
      </c>
      <c r="C41" s="9">
        <v>-25105054.350000001</v>
      </c>
    </row>
    <row r="42" spans="1:3" x14ac:dyDescent="0.25">
      <c r="A42" s="7" t="s">
        <v>43</v>
      </c>
      <c r="B42" s="6">
        <v>38</v>
      </c>
      <c r="C42" s="9">
        <v>-35422770.850000001</v>
      </c>
    </row>
    <row r="43" spans="1:3" x14ac:dyDescent="0.25">
      <c r="A43" s="7" t="s">
        <v>44</v>
      </c>
      <c r="B43" s="6">
        <v>39</v>
      </c>
      <c r="C43" s="9">
        <v>-170274335.22999999</v>
      </c>
    </row>
    <row r="44" spans="1:3" x14ac:dyDescent="0.25">
      <c r="A44" s="7" t="s">
        <v>45</v>
      </c>
      <c r="B44" s="6">
        <v>40</v>
      </c>
      <c r="C44" s="9">
        <v>-94375.51</v>
      </c>
    </row>
    <row r="45" spans="1:3" x14ac:dyDescent="0.25">
      <c r="A45" s="7" t="s">
        <v>25</v>
      </c>
      <c r="B45" s="6">
        <v>41</v>
      </c>
      <c r="C45" s="9">
        <v>-31612829.5</v>
      </c>
    </row>
    <row r="46" spans="1:3" x14ac:dyDescent="0.25">
      <c r="A46" s="7" t="s">
        <v>46</v>
      </c>
      <c r="B46" s="6">
        <v>42</v>
      </c>
      <c r="C46" s="10">
        <f>-'3'!C16</f>
        <v>0</v>
      </c>
    </row>
  </sheetData>
  <phoneticPr fontId="1" type="noConversion"/>
  <pageMargins left="0.78740157480314998" right="0.55118110236220497" top="0.90551181102362199" bottom="0.90551181102362199" header="0.511811023622047" footer="0.511811023622047"/>
  <pageSetup paperSize="9" pageOrder="overThenDown" orientation="portrait" r:id="rId1"/>
  <headerFooter alignWithMargins="0">
    <oddHeader>&amp;CPOJ (ČNB) 20-04</oddHeader>
    <oddFooter>&amp;LVYPOS20 - &amp;F&amp;Cčást &lt; &amp;A &gt;&amp;R&amp;Rstrana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F29"/>
  <sheetViews>
    <sheetView workbookViewId="0">
      <pane xSplit="2" ySplit="4" topLeftCell="C5" activePane="bottomRight" state="frozen"/>
      <selection pane="topRight"/>
      <selection pane="bottomLeft"/>
      <selection pane="bottomRight" activeCell="C2" sqref="C2"/>
    </sheetView>
  </sheetViews>
  <sheetFormatPr defaultRowHeight="15" x14ac:dyDescent="0.25"/>
  <cols>
    <col min="1" max="1" width="47.6640625" bestFit="1" customWidth="1"/>
    <col min="2" max="2" width="4.83203125" customWidth="1"/>
    <col min="3" max="3" width="17.83203125" customWidth="1"/>
    <col min="5" max="6" width="13.83203125" customWidth="1"/>
  </cols>
  <sheetData>
    <row r="1" spans="1:6" x14ac:dyDescent="0.25">
      <c r="A1" s="1" t="s">
        <v>60</v>
      </c>
      <c r="C1" s="12">
        <v>43555</v>
      </c>
    </row>
    <row r="3" spans="1:6" x14ac:dyDescent="0.25">
      <c r="A3" s="4" t="s">
        <v>47</v>
      </c>
      <c r="F3" s="5"/>
    </row>
    <row r="4" spans="1:6" x14ac:dyDescent="0.25">
      <c r="A4" s="7"/>
      <c r="B4" s="8" t="s">
        <v>26</v>
      </c>
      <c r="C4" s="6">
        <v>1</v>
      </c>
    </row>
    <row r="5" spans="1:6" x14ac:dyDescent="0.25">
      <c r="A5" s="7" t="s">
        <v>48</v>
      </c>
      <c r="B5" s="6">
        <v>1</v>
      </c>
      <c r="C5" s="10">
        <f>C6+C25+C28+C29</f>
        <v>641437238.87000203</v>
      </c>
    </row>
    <row r="6" spans="1:6" x14ac:dyDescent="0.25">
      <c r="A6" s="7" t="s">
        <v>49</v>
      </c>
      <c r="B6" s="6">
        <v>2</v>
      </c>
      <c r="C6" s="10">
        <f>C7+C8+C9+C16+C17+C21+C22+C23+C24</f>
        <v>641737238.87000203</v>
      </c>
    </row>
    <row r="7" spans="1:6" x14ac:dyDescent="0.25">
      <c r="A7" s="7" t="s">
        <v>1</v>
      </c>
      <c r="B7" s="6">
        <v>3</v>
      </c>
      <c r="C7" s="10">
        <f>'1'!C5</f>
        <v>177929990.67000139</v>
      </c>
    </row>
    <row r="8" spans="1:6" x14ac:dyDescent="0.25">
      <c r="A8" s="7" t="s">
        <v>28</v>
      </c>
      <c r="B8" s="6">
        <v>4</v>
      </c>
      <c r="C8" s="10">
        <f>'2'!C5</f>
        <v>618600311.80000043</v>
      </c>
    </row>
    <row r="9" spans="1:6" x14ac:dyDescent="0.25">
      <c r="A9" s="7" t="s">
        <v>29</v>
      </c>
      <c r="B9" s="6">
        <v>5</v>
      </c>
      <c r="C9" s="10">
        <f>C10+C11+C14+C15</f>
        <v>921073866.70000005</v>
      </c>
    </row>
    <row r="10" spans="1:6" x14ac:dyDescent="0.25">
      <c r="A10" s="7" t="s">
        <v>30</v>
      </c>
      <c r="B10" s="6">
        <v>6</v>
      </c>
      <c r="C10" s="9">
        <v>15236690.939999999</v>
      </c>
    </row>
    <row r="11" spans="1:6" x14ac:dyDescent="0.25">
      <c r="A11" s="7" t="s">
        <v>31</v>
      </c>
      <c r="B11" s="6">
        <v>7</v>
      </c>
      <c r="C11" s="10">
        <f>C12+C13</f>
        <v>152554254.57999998</v>
      </c>
    </row>
    <row r="12" spans="1:6" x14ac:dyDescent="0.25">
      <c r="A12" s="7" t="s">
        <v>32</v>
      </c>
      <c r="B12" s="6">
        <v>8</v>
      </c>
      <c r="C12" s="9">
        <v>18076053.82</v>
      </c>
    </row>
    <row r="13" spans="1:6" x14ac:dyDescent="0.25">
      <c r="A13" s="7" t="s">
        <v>33</v>
      </c>
      <c r="B13" s="6">
        <v>9</v>
      </c>
      <c r="C13" s="9">
        <v>134478200.75999999</v>
      </c>
    </row>
    <row r="14" spans="1:6" x14ac:dyDescent="0.25">
      <c r="A14" s="7" t="s">
        <v>34</v>
      </c>
      <c r="B14" s="6">
        <v>10</v>
      </c>
      <c r="C14" s="9">
        <v>36912576.829999998</v>
      </c>
    </row>
    <row r="15" spans="1:6" x14ac:dyDescent="0.25">
      <c r="A15" s="7" t="s">
        <v>35</v>
      </c>
      <c r="B15" s="6">
        <v>11</v>
      </c>
      <c r="C15" s="9">
        <v>716370344.35000002</v>
      </c>
    </row>
    <row r="16" spans="1:6" x14ac:dyDescent="0.25">
      <c r="A16" s="7" t="s">
        <v>50</v>
      </c>
      <c r="B16" s="6">
        <v>12</v>
      </c>
      <c r="C16" s="9"/>
    </row>
    <row r="17" spans="1:3" x14ac:dyDescent="0.25">
      <c r="A17" s="7" t="s">
        <v>41</v>
      </c>
      <c r="B17" s="6">
        <v>13</v>
      </c>
      <c r="C17" s="10">
        <f>C18+C19+C20</f>
        <v>-844458738.44000006</v>
      </c>
    </row>
    <row r="18" spans="1:3" x14ac:dyDescent="0.25">
      <c r="A18" s="7" t="s">
        <v>42</v>
      </c>
      <c r="B18" s="6">
        <v>14</v>
      </c>
      <c r="C18" s="9">
        <v>-85308765.859999999</v>
      </c>
    </row>
    <row r="19" spans="1:3" x14ac:dyDescent="0.25">
      <c r="A19" s="7" t="s">
        <v>43</v>
      </c>
      <c r="B19" s="6">
        <v>15</v>
      </c>
      <c r="C19" s="9">
        <v>-5775201.8700000001</v>
      </c>
    </row>
    <row r="20" spans="1:3" x14ac:dyDescent="0.25">
      <c r="A20" s="7" t="s">
        <v>44</v>
      </c>
      <c r="B20" s="6">
        <v>16</v>
      </c>
      <c r="C20" s="9">
        <v>-753374770.71000004</v>
      </c>
    </row>
    <row r="21" spans="1:3" x14ac:dyDescent="0.25">
      <c r="A21" s="7" t="s">
        <v>51</v>
      </c>
      <c r="B21" s="6">
        <v>17</v>
      </c>
      <c r="C21" s="9">
        <v>-76615128.260000005</v>
      </c>
    </row>
    <row r="22" spans="1:3" x14ac:dyDescent="0.25">
      <c r="A22" s="7" t="s">
        <v>52</v>
      </c>
      <c r="B22" s="6">
        <v>18</v>
      </c>
      <c r="C22" s="9">
        <v>1505731.45</v>
      </c>
    </row>
    <row r="23" spans="1:3" x14ac:dyDescent="0.25">
      <c r="A23" s="7" t="s">
        <v>53</v>
      </c>
      <c r="B23" s="6">
        <v>19</v>
      </c>
      <c r="C23" s="9">
        <v>-10304820.5</v>
      </c>
    </row>
    <row r="24" spans="1:3" x14ac:dyDescent="0.25">
      <c r="A24" s="7" t="s">
        <v>54</v>
      </c>
      <c r="B24" s="6">
        <v>20</v>
      </c>
      <c r="C24" s="9">
        <v>-145993974.55000001</v>
      </c>
    </row>
    <row r="25" spans="1:3" x14ac:dyDescent="0.25">
      <c r="A25" s="7" t="s">
        <v>55</v>
      </c>
      <c r="B25" s="6">
        <v>21</v>
      </c>
      <c r="C25" s="10">
        <f>C26+C27</f>
        <v>0</v>
      </c>
    </row>
    <row r="26" spans="1:3" x14ac:dyDescent="0.25">
      <c r="A26" s="7" t="s">
        <v>56</v>
      </c>
      <c r="B26" s="6">
        <v>22</v>
      </c>
      <c r="C26" s="9">
        <v>0</v>
      </c>
    </row>
    <row r="27" spans="1:3" x14ac:dyDescent="0.25">
      <c r="A27" s="7" t="s">
        <v>57</v>
      </c>
      <c r="B27" s="6">
        <v>23</v>
      </c>
      <c r="C27" s="9">
        <v>0</v>
      </c>
    </row>
    <row r="28" spans="1:3" x14ac:dyDescent="0.25">
      <c r="A28" s="7" t="s">
        <v>58</v>
      </c>
      <c r="B28" s="6">
        <v>24</v>
      </c>
      <c r="C28" s="9">
        <v>0</v>
      </c>
    </row>
    <row r="29" spans="1:3" x14ac:dyDescent="0.25">
      <c r="A29" s="7" t="s">
        <v>59</v>
      </c>
      <c r="B29" s="6">
        <v>25</v>
      </c>
      <c r="C29" s="9">
        <v>-300000</v>
      </c>
    </row>
  </sheetData>
  <phoneticPr fontId="1" type="noConversion"/>
  <pageMargins left="0.78740157480314998" right="0.55118110236220497" top="0.90551181102362199" bottom="0.90551181102362199" header="0.511811023622047" footer="0.511811023622047"/>
  <pageSetup paperSize="9" pageOrder="overThenDown" orientation="portrait" r:id="rId1"/>
  <headerFooter alignWithMargins="0">
    <oddHeader>&amp;CPOJ (ČNB) 20-04</oddHeader>
    <oddFooter>&amp;LVYPOS20 - &amp;F&amp;Cčást &lt; &amp;A &gt;&amp;R&amp;Rstrana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ZAM\mondracek</dc:creator>
  <cp:lastModifiedBy>Nováček Pavel</cp:lastModifiedBy>
  <cp:lastPrinted>2019-05-15T10:57:03Z</cp:lastPrinted>
  <dcterms:created xsi:type="dcterms:W3CDTF">2019-03-06T17:34:24Z</dcterms:created>
  <dcterms:modified xsi:type="dcterms:W3CDTF">2019-05-17T12:51:44Z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atP">
    <vt:lpwstr>#,##0</vt:lpwstr>
  </property>
  <property fmtid="{D5CDD505-2E9C-101B-9397-08002B2CF9AE}" pid="3" name="formatZ">
    <vt:lpwstr>#,##0,</vt:lpwstr>
  </property>
  <property fmtid="{D5CDD505-2E9C-101B-9397-08002B2CF9AE}" pid="4" name="popisP">
    <vt:lpwstr>v Kč</vt:lpwstr>
  </property>
  <property fmtid="{D5CDD505-2E9C-101B-9397-08002B2CF9AE}" pid="5" name="popisZ">
    <vt:lpwstr>v tisících Kč</vt:lpwstr>
  </property>
  <property fmtid="{D5CDD505-2E9C-101B-9397-08002B2CF9AE}" pid="6" name="metodika">
    <vt:lpwstr>190301</vt:lpwstr>
  </property>
  <property fmtid="{D5CDD505-2E9C-101B-9397-08002B2CF9AE}" pid="7" name="mapovaciSouhlasi">
    <vt:bool>false</vt:bool>
  </property>
  <property fmtid="{D5CDD505-2E9C-101B-9397-08002B2CF9AE}" pid="8" name="hlava_col">
    <vt:i4>3</vt:i4>
  </property>
  <property fmtid="{D5CDD505-2E9C-101B-9397-08002B2CF9AE}" pid="9" name="c_vykazu">
    <vt:i4>0</vt:i4>
  </property>
  <property fmtid="{D5CDD505-2E9C-101B-9397-08002B2CF9AE}" pid="10" name="vykaz">
    <vt:lpwstr>VYPOS20</vt:lpwstr>
  </property>
  <property fmtid="{D5CDD505-2E9C-101B-9397-08002B2CF9AE}" pid="11" name="ostra_metodika">
    <vt:bool>true</vt:bool>
  </property>
  <property fmtid="{D5CDD505-2E9C-101B-9397-08002B2CF9AE}" pid="12" name="Author">
    <vt:lpwstr>BSC - FPA</vt:lpwstr>
  </property>
  <property fmtid="{D5CDD505-2E9C-101B-9397-08002B2CF9AE}" pid="13" name="Created">
    <vt:filetime>2019-03-06T17:34:23Z</vt:filetime>
  </property>
  <property fmtid="{D5CDD505-2E9C-101B-9397-08002B2CF9AE}" pid="14" name="MethodicsFullName">
    <vt:lpwstr>POJ20190301.01</vt:lpwstr>
  </property>
  <property fmtid="{D5CDD505-2E9C-101B-9397-08002B2CF9AE}" pid="15" name="Version">
    <vt:lpwstr>1.0</vt:lpwstr>
  </property>
  <property fmtid="{D5CDD505-2E9C-101B-9397-08002B2CF9AE}" pid="16" name="Generator">
    <vt:lpwstr>NPOI</vt:lpwstr>
  </property>
  <property fmtid="{D5CDD505-2E9C-101B-9397-08002B2CF9AE}" pid="17" name="Generator Version">
    <vt:lpwstr>2.3.0</vt:lpwstr>
  </property>
</Properties>
</file>