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UPC\data z ÚPC pro WEB\2023\KOOP\30062023\"/>
    </mc:Choice>
  </mc:AlternateContent>
  <xr:revisionPtr revIDLastSave="0" documentId="13_ncr:1_{2EF299C8-F4A2-4366-90A0-5C5D4FE472F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OPO10_11" sheetId="1" r:id="rId1"/>
    <sheet name="ROPO10_2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F40" i="2"/>
  <c r="F35" i="2"/>
  <c r="D34" i="2"/>
  <c r="D33" i="2"/>
  <c r="D32" i="2"/>
  <c r="F31" i="2"/>
  <c r="E31" i="2"/>
  <c r="D30" i="2"/>
  <c r="D29" i="2"/>
  <c r="F28" i="2"/>
  <c r="E28" i="2"/>
  <c r="D27" i="2"/>
  <c r="D26" i="2"/>
  <c r="F25" i="2"/>
  <c r="E25" i="2"/>
  <c r="D24" i="2"/>
  <c r="D23" i="2"/>
  <c r="D22" i="2"/>
  <c r="F21" i="2"/>
  <c r="E21" i="2"/>
  <c r="F9" i="2"/>
  <c r="D48" i="1"/>
  <c r="D47" i="1"/>
  <c r="D46" i="1"/>
  <c r="D45" i="1"/>
  <c r="F44" i="1"/>
  <c r="E44" i="1"/>
  <c r="E42" i="1" s="1"/>
  <c r="D43" i="1"/>
  <c r="D41" i="1"/>
  <c r="D40" i="1"/>
  <c r="D39" i="1"/>
  <c r="F38" i="1"/>
  <c r="D38" i="1" s="1"/>
  <c r="E38" i="1"/>
  <c r="D37" i="1"/>
  <c r="D36" i="1"/>
  <c r="D35" i="1"/>
  <c r="D34" i="1"/>
  <c r="D33" i="1"/>
  <c r="F32" i="1"/>
  <c r="E32" i="1"/>
  <c r="E31" i="1" s="1"/>
  <c r="D30" i="1"/>
  <c r="D29" i="1"/>
  <c r="D28" i="1"/>
  <c r="D27" i="1"/>
  <c r="D26" i="1"/>
  <c r="D25" i="1"/>
  <c r="D24" i="1"/>
  <c r="D23" i="1"/>
  <c r="F22" i="1"/>
  <c r="E22" i="1"/>
  <c r="E20" i="1" s="1"/>
  <c r="D21" i="1"/>
  <c r="D19" i="1"/>
  <c r="D18" i="1"/>
  <c r="D17" i="1"/>
  <c r="D16" i="1"/>
  <c r="F15" i="1"/>
  <c r="E15" i="1"/>
  <c r="D14" i="1"/>
  <c r="D13" i="1"/>
  <c r="D11" i="1"/>
  <c r="D10" i="1"/>
  <c r="D9" i="1"/>
  <c r="D31" i="2" l="1"/>
  <c r="D28" i="2"/>
  <c r="D44" i="1"/>
  <c r="D25" i="2"/>
  <c r="D21" i="2"/>
  <c r="D32" i="1"/>
  <c r="E20" i="2"/>
  <c r="F20" i="2"/>
  <c r="D22" i="1"/>
  <c r="E12" i="1"/>
  <c r="E8" i="1" s="1"/>
  <c r="D15" i="1"/>
  <c r="F31" i="1"/>
  <c r="D31" i="1" s="1"/>
  <c r="F20" i="1"/>
  <c r="D20" i="1" s="1"/>
  <c r="F42" i="1"/>
  <c r="D42" i="1" s="1"/>
  <c r="D20" i="2" l="1"/>
  <c r="F8" i="2"/>
  <c r="F12" i="1"/>
  <c r="D12" i="1" l="1"/>
  <c r="F8" i="1"/>
  <c r="D8" i="1" s="1"/>
</calcChain>
</file>

<file path=xl/sharedStrings.xml><?xml version="1.0" encoding="utf-8"?>
<sst xmlns="http://schemas.openxmlformats.org/spreadsheetml/2006/main" count="250" uniqueCount="141">
  <si>
    <t>1</t>
  </si>
  <si>
    <t>Údaj nekompenzovaný o opravné položky a oprávky ∑</t>
  </si>
  <si>
    <t>Opravné položky a oprávky</t>
  </si>
  <si>
    <t>Údaj kompenzovaný o opravné položky a oprávky</t>
  </si>
  <si>
    <t>@</t>
  </si>
  <si>
    <t>2</t>
  </si>
  <si>
    <t>3</t>
  </si>
  <si>
    <t>Aktiva celkem ∑</t>
  </si>
  <si>
    <t>Pohledávky za upsaný základní kapitál</t>
  </si>
  <si>
    <t>Dlouhodobý nehmotný majetek</t>
  </si>
  <si>
    <t>z toho goodwill</t>
  </si>
  <si>
    <t>4</t>
  </si>
  <si>
    <t>Investice ∑</t>
  </si>
  <si>
    <t>5</t>
  </si>
  <si>
    <t>Pozemky a stavby</t>
  </si>
  <si>
    <t>6</t>
  </si>
  <si>
    <t>provozní investice</t>
  </si>
  <si>
    <t>7</t>
  </si>
  <si>
    <t>Investice v podnikatelských seskupeních ∑</t>
  </si>
  <si>
    <t>8</t>
  </si>
  <si>
    <t>Podíly v ovládaných osobách</t>
  </si>
  <si>
    <t>9</t>
  </si>
  <si>
    <t>Dluhové CP vydané ovládanými osobami a zápůjčky a úvěry těmto osobám</t>
  </si>
  <si>
    <t>10</t>
  </si>
  <si>
    <t>Podíly s podstatným vlivem</t>
  </si>
  <si>
    <t>11</t>
  </si>
  <si>
    <t>Dluhové CP vydané os., ve kterých má úč. jedn. podst. vliv</t>
  </si>
  <si>
    <t>12</t>
  </si>
  <si>
    <t>Jiné investice ∑</t>
  </si>
  <si>
    <t>13</t>
  </si>
  <si>
    <t>Akcie a ostatní CP s proměnlivým výnosem, ostatní podíly</t>
  </si>
  <si>
    <t>14</t>
  </si>
  <si>
    <t>Dluhové cenné papíry ∑</t>
  </si>
  <si>
    <t>15</t>
  </si>
  <si>
    <t>Dluhové cenné papíry oceňované reálnou hodnotou</t>
  </si>
  <si>
    <t>16</t>
  </si>
  <si>
    <t>Dluhové cenné papíry držené do splatnosti</t>
  </si>
  <si>
    <t>17</t>
  </si>
  <si>
    <t>Investice v investičních sdruženích</t>
  </si>
  <si>
    <t>18</t>
  </si>
  <si>
    <t>Ostatní zápůjčky a úvěry</t>
  </si>
  <si>
    <t>19</t>
  </si>
  <si>
    <t>Depozita u finančních institucí</t>
  </si>
  <si>
    <t>20</t>
  </si>
  <si>
    <t>Ostatní investice</t>
  </si>
  <si>
    <t>21</t>
  </si>
  <si>
    <t>Depozita při aktivním zajištění</t>
  </si>
  <si>
    <t>22</t>
  </si>
  <si>
    <t>Investice životního pojištění, je-li nositelem inv. rizika pojistník</t>
  </si>
  <si>
    <t>23</t>
  </si>
  <si>
    <t>Dlužníci ∑</t>
  </si>
  <si>
    <t>24</t>
  </si>
  <si>
    <t>Pohledávky z operací přímého pojištění ∑</t>
  </si>
  <si>
    <t>25</t>
  </si>
  <si>
    <t>Pojistníci</t>
  </si>
  <si>
    <t>26</t>
  </si>
  <si>
    <t>Pojišťovací zprostředkovatelé</t>
  </si>
  <si>
    <t>27</t>
  </si>
  <si>
    <t>Pohledávky z operací zajištění</t>
  </si>
  <si>
    <t>28</t>
  </si>
  <si>
    <t>Ostatní pohledávky</t>
  </si>
  <si>
    <t>29</t>
  </si>
  <si>
    <t>z toho odložená daňová pohledávka</t>
  </si>
  <si>
    <t>30</t>
  </si>
  <si>
    <t>Ostatní aktiva ∑</t>
  </si>
  <si>
    <t>31</t>
  </si>
  <si>
    <t>Dlouhodobý hm. majetek, jiný než pozemky a stavby, a zásoby</t>
  </si>
  <si>
    <t>32</t>
  </si>
  <si>
    <t>Hotovost na účtech u fin. institucí a hotovost v pokladně</t>
  </si>
  <si>
    <t>33</t>
  </si>
  <si>
    <t>Jiná aktiva</t>
  </si>
  <si>
    <t>34</t>
  </si>
  <si>
    <t>Přechodné účty aktiv ∑</t>
  </si>
  <si>
    <t>35</t>
  </si>
  <si>
    <t>Naběhlé úroky a nájemné</t>
  </si>
  <si>
    <t>36</t>
  </si>
  <si>
    <t>Odložené pořizovací náklady na pojistné smlouvy ∑</t>
  </si>
  <si>
    <t>37</t>
  </si>
  <si>
    <t>Odložené pořizovací nákl. na poj. smlouvy v živ. poj.</t>
  </si>
  <si>
    <t>38</t>
  </si>
  <si>
    <t>Odložené pořizovací nákl. na poj. smlouvy v neživ. poj.</t>
  </si>
  <si>
    <t>39</t>
  </si>
  <si>
    <t>Ostatní přechodné účty aktiv</t>
  </si>
  <si>
    <t>40</t>
  </si>
  <si>
    <t>z toho dohadné položky aktivní</t>
  </si>
  <si>
    <t>41</t>
  </si>
  <si>
    <t>Hrubá hodnota ∑</t>
  </si>
  <si>
    <t>Hodnota zajištění</t>
  </si>
  <si>
    <t>Čistá hodnota</t>
  </si>
  <si>
    <t>Pasiva celkem ∑</t>
  </si>
  <si>
    <t>X</t>
  </si>
  <si>
    <t>Vlastní kapitál ∑</t>
  </si>
  <si>
    <t>Základní kapitál</t>
  </si>
  <si>
    <t>z toho změny základního kapitálu</t>
  </si>
  <si>
    <t>Emisní ážio</t>
  </si>
  <si>
    <t>Rezervní fond na nové ocenění</t>
  </si>
  <si>
    <t>Ostatní kapitálové fondy</t>
  </si>
  <si>
    <t>z toho oceňovací rozdíly z ocenění reálnou hodnotou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</si>
  <si>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</si>
  <si>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</si>
  <si>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</si>
  <si>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</si>
  <si>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 ∑</t>
  </si>
  <si>
    <t>Rezerva na nezasloužené pojistné ∑</t>
  </si>
  <si>
    <t>Rezerva na nezasl. pojistné vztahující se k poj. odv. ŽP</t>
  </si>
  <si>
    <t>Rezerva na nezasl. pojistné vztahující se k poj. odv. NP</t>
  </si>
  <si>
    <t>Rezerva na životní pojištění</t>
  </si>
  <si>
    <t>Rezerva na pojistná plnění nevyřízených pojistných událostí ∑</t>
  </si>
  <si>
    <t>Rezerva na pojistná plnění nevyř. pojist. událostí vztahující se k poj. odv. ŽP</t>
  </si>
  <si>
    <t>Rezerva na pojistná plnění nevyř. pojist. událostí vztahující se k poj. odv. NP</t>
  </si>
  <si>
    <t>Rezerva na bonusy a slevy ∑</t>
  </si>
  <si>
    <t>Rezerva na bonusy a slevy vztahující se k poj. odv. ŽP</t>
  </si>
  <si>
    <t>Rezerva na bonusy a slevy vztahující se k poj. odv. NP</t>
  </si>
  <si>
    <t>Ostatní technické rezervy ∑</t>
  </si>
  <si>
    <t>Ostatní technické rezervy vztahující se k poj. odv. ŽP</t>
  </si>
  <si>
    <t>Ostatní technické rezervy vztahující se k poj. odv. NP</t>
  </si>
  <si>
    <t>Technické rezervy u ŽP, kde jsou nositelem inv. rizika pojistníci</t>
  </si>
  <si>
    <t>Rezervy ∑</t>
  </si>
  <si>
    <t>Rezerva na penzijní a podobné závazky</t>
  </si>
  <si>
    <t>Rezerva na daně</t>
  </si>
  <si>
    <t>Ostatní rezervy</t>
  </si>
  <si>
    <t>Depozita při pasivním zajištění</t>
  </si>
  <si>
    <t>Věřitelé ∑</t>
  </si>
  <si>
    <t>Závazky z operací přímého pojištění</t>
  </si>
  <si>
    <t>Závazky z operací zajištění</t>
  </si>
  <si>
    <t>Závazky z dluhových cenných papírů</t>
  </si>
  <si>
    <t>z toho směnitelné (konvertibilní) dluhopisy</t>
  </si>
  <si>
    <t>Závazky vůči finančním institucím</t>
  </si>
  <si>
    <t>Ostatní závazky</t>
  </si>
  <si>
    <t>z toho daňové závazky a závazky ze sociálního zabezpečení</t>
  </si>
  <si>
    <t>Garanční fond Kanceláře</t>
  </si>
  <si>
    <t>Fond zábrany škod</t>
  </si>
  <si>
    <t>42</t>
  </si>
  <si>
    <t>Přechodné účty pasiv ∑</t>
  </si>
  <si>
    <t>43</t>
  </si>
  <si>
    <t>Výdaje příštích období a výnosy příštích období</t>
  </si>
  <si>
    <t>44</t>
  </si>
  <si>
    <t>Ostatní přechodné účty pasiv</t>
  </si>
  <si>
    <t>45</t>
  </si>
  <si>
    <t>z toho dohadné položky pasivní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</si>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</sst>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" x14ac:knownFonts="1">
    <font>
      <sz val="11"/>
      <color rgb="FF000000"/>
      <name val="Calibri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/>
    <xf numFmtId="49" fontId="2" fillId="0" borderId="0" xfId="0" applyNumberFormat="1" applyFont="1"/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2"/>
    </xf>
    <xf numFmtId="49" fontId="2" fillId="0" borderId="1" xfId="0" applyNumberFormat="1" applyFont="1" applyBorder="1" applyAlignment="1">
      <alignment horizontal="left" indent="3"/>
    </xf>
    <xf numFmtId="49" fontId="2" fillId="0" borderId="1" xfId="0" applyNumberFormat="1" applyFont="1" applyBorder="1" applyAlignment="1">
      <alignment horizontal="left" indent="4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/>
    <xf numFmtId="0" fontId="2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14" fontId="4" fillId="0" borderId="0" xfId="0" applyNumberFormat="1" applyFont="1"/>
  </cellXfs>
  <cellStyles count="1">
    <cellStyle name="Normální" xfId="0" builtinId="0" customBuiltin="1"/>
  </cellStyles>
  <dxfs count="4"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color theme="7" tint="-0.499984740745262"/>
      </font>
      <fill>
        <patternFill>
          <bgColor theme="7" tint="0.59996337778862885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color theme="9" tint="-0.24994659260841701"/>
      </font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G96"/>
  <sheetViews>
    <sheetView tabSelected="1" workbookViewId="0">
      <pane xSplit="3" ySplit="7" topLeftCell="D8" activePane="bottomRight" state="frozen"/>
      <selection pane="topRight" activeCell="F1" sqref="F1"/>
      <selection pane="bottomLeft" activeCell="F1" sqref="F1"/>
      <selection pane="bottomRight" activeCell="F31" sqref="F31"/>
    </sheetView>
  </sheetViews>
  <sheetFormatPr defaultColWidth="9.140625" defaultRowHeight="11.25" x14ac:dyDescent="0.2"/>
  <cols>
    <col min="1" max="1" width="16.85546875" style="1" customWidth="1"/>
    <col min="2" max="2" width="53.85546875" style="1" bestFit="1" customWidth="1"/>
    <col min="3" max="3" width="8.7109375" style="1" customWidth="1"/>
    <col min="4" max="6" width="16.7109375" style="1" customWidth="1"/>
    <col min="7" max="7" width="10.42578125" style="1" bestFit="1" customWidth="1"/>
    <col min="8" max="16384" width="9.140625" style="1"/>
  </cols>
  <sheetData>
    <row r="1" spans="1:7" ht="14.25" customHeight="1" x14ac:dyDescent="0.2">
      <c r="A1" s="8"/>
      <c r="F1" s="18"/>
    </row>
    <row r="2" spans="1:7" x14ac:dyDescent="0.2">
      <c r="A2" s="9"/>
      <c r="E2" s="9"/>
      <c r="F2" s="9"/>
    </row>
    <row r="4" spans="1:7" x14ac:dyDescent="0.2">
      <c r="A4" s="9"/>
    </row>
    <row r="5" spans="1:7" s="12" customFormat="1" x14ac:dyDescent="0.25"/>
    <row r="6" spans="1:7" s="12" customFormat="1" ht="33.75" x14ac:dyDescent="0.25">
      <c r="D6" s="13" t="s">
        <v>1</v>
      </c>
      <c r="E6" s="13" t="s">
        <v>2</v>
      </c>
      <c r="F6" s="13" t="s">
        <v>3</v>
      </c>
    </row>
    <row r="7" spans="1:7" x14ac:dyDescent="0.2">
      <c r="C7" s="10" t="s">
        <v>4</v>
      </c>
      <c r="D7" s="11" t="s">
        <v>0</v>
      </c>
      <c r="E7" s="11" t="s">
        <v>5</v>
      </c>
      <c r="F7" s="11" t="s">
        <v>6</v>
      </c>
      <c r="G7" s="12"/>
    </row>
    <row r="8" spans="1:7" x14ac:dyDescent="0.2">
      <c r="B8" s="2" t="s">
        <v>7</v>
      </c>
      <c r="C8" s="11" t="s">
        <v>0</v>
      </c>
      <c r="D8" s="16">
        <f t="shared" ref="D8:D48" si="0">F8+E8</f>
        <v>102906794514.90001</v>
      </c>
      <c r="E8" s="16">
        <f>E9+E10+E12+E30+E31+E38+E42</f>
        <v>5445334421.8500004</v>
      </c>
      <c r="F8" s="16">
        <f>F9+F10+F12+F30+F31+F38+F42</f>
        <v>97461460093.050003</v>
      </c>
      <c r="G8" s="12"/>
    </row>
    <row r="9" spans="1:7" x14ac:dyDescent="0.2">
      <c r="B9" s="4" t="s">
        <v>8</v>
      </c>
      <c r="C9" s="11" t="s">
        <v>5</v>
      </c>
      <c r="D9" s="16">
        <f t="shared" si="0"/>
        <v>0</v>
      </c>
      <c r="E9" s="17">
        <v>0</v>
      </c>
      <c r="F9" s="17">
        <v>0</v>
      </c>
      <c r="G9" s="12"/>
    </row>
    <row r="10" spans="1:7" x14ac:dyDescent="0.2">
      <c r="B10" s="4" t="s">
        <v>9</v>
      </c>
      <c r="C10" s="11" t="s">
        <v>6</v>
      </c>
      <c r="D10" s="16">
        <f t="shared" si="0"/>
        <v>3659047735.1399999</v>
      </c>
      <c r="E10" s="17">
        <v>2797513125.25</v>
      </c>
      <c r="F10" s="17">
        <v>861534609.88999999</v>
      </c>
      <c r="G10" s="12"/>
    </row>
    <row r="11" spans="1:7" x14ac:dyDescent="0.2">
      <c r="B11" s="5" t="s">
        <v>10</v>
      </c>
      <c r="C11" s="11" t="s">
        <v>11</v>
      </c>
      <c r="D11" s="16">
        <f t="shared" si="0"/>
        <v>0</v>
      </c>
      <c r="E11" s="17">
        <v>0</v>
      </c>
      <c r="F11" s="17">
        <v>0</v>
      </c>
      <c r="G11" s="12"/>
    </row>
    <row r="12" spans="1:7" x14ac:dyDescent="0.2">
      <c r="B12" s="4" t="s">
        <v>12</v>
      </c>
      <c r="C12" s="11" t="s">
        <v>13</v>
      </c>
      <c r="D12" s="16">
        <f t="shared" si="0"/>
        <v>63936045915.200005</v>
      </c>
      <c r="E12" s="16">
        <f>E13+E15+E20+E29</f>
        <v>1227750807.3299999</v>
      </c>
      <c r="F12" s="16">
        <f>F13+F15+F20+F29</f>
        <v>62708295107.870003</v>
      </c>
      <c r="G12" s="12"/>
    </row>
    <row r="13" spans="1:7" x14ac:dyDescent="0.2">
      <c r="B13" s="5" t="s">
        <v>14</v>
      </c>
      <c r="C13" s="11" t="s">
        <v>15</v>
      </c>
      <c r="D13" s="16">
        <f t="shared" si="0"/>
        <v>2828176633.6400003</v>
      </c>
      <c r="E13" s="17">
        <v>1227750807.3299999</v>
      </c>
      <c r="F13" s="17">
        <v>1600425826.3100002</v>
      </c>
      <c r="G13" s="12"/>
    </row>
    <row r="14" spans="1:7" x14ac:dyDescent="0.2">
      <c r="B14" s="6" t="s">
        <v>16</v>
      </c>
      <c r="C14" s="11" t="s">
        <v>17</v>
      </c>
      <c r="D14" s="16">
        <f t="shared" si="0"/>
        <v>2020185083.8</v>
      </c>
      <c r="E14" s="17">
        <v>1163448899.1300001</v>
      </c>
      <c r="F14" s="17">
        <v>856736184.66999984</v>
      </c>
      <c r="G14" s="12"/>
    </row>
    <row r="15" spans="1:7" x14ac:dyDescent="0.2">
      <c r="B15" s="5" t="s">
        <v>18</v>
      </c>
      <c r="C15" s="11" t="s">
        <v>19</v>
      </c>
      <c r="D15" s="16">
        <f t="shared" si="0"/>
        <v>5273444663.4100008</v>
      </c>
      <c r="E15" s="16">
        <f>E16+E17+E18+E19</f>
        <v>0</v>
      </c>
      <c r="F15" s="16">
        <f>F16+F17+F18+F19</f>
        <v>5273444663.4100008</v>
      </c>
      <c r="G15" s="12"/>
    </row>
    <row r="16" spans="1:7" x14ac:dyDescent="0.2">
      <c r="B16" s="6" t="s">
        <v>20</v>
      </c>
      <c r="C16" s="11" t="s">
        <v>21</v>
      </c>
      <c r="D16" s="16">
        <f t="shared" si="0"/>
        <v>4925632275.5600004</v>
      </c>
      <c r="E16" s="17">
        <v>0</v>
      </c>
      <c r="F16" s="17">
        <v>4925632275.5600004</v>
      </c>
      <c r="G16" s="12"/>
    </row>
    <row r="17" spans="2:7" x14ac:dyDescent="0.2">
      <c r="B17" s="6" t="s">
        <v>22</v>
      </c>
      <c r="C17" s="11" t="s">
        <v>23</v>
      </c>
      <c r="D17" s="16">
        <f t="shared" si="0"/>
        <v>347812387.85000002</v>
      </c>
      <c r="E17" s="17">
        <v>0</v>
      </c>
      <c r="F17" s="17">
        <v>347812387.85000002</v>
      </c>
      <c r="G17" s="12"/>
    </row>
    <row r="18" spans="2:7" x14ac:dyDescent="0.2">
      <c r="B18" s="6" t="s">
        <v>24</v>
      </c>
      <c r="C18" s="11" t="s">
        <v>25</v>
      </c>
      <c r="D18" s="16">
        <f t="shared" si="0"/>
        <v>0</v>
      </c>
      <c r="E18" s="17">
        <v>0</v>
      </c>
      <c r="F18" s="17">
        <v>0</v>
      </c>
      <c r="G18" s="12"/>
    </row>
    <row r="19" spans="2:7" x14ac:dyDescent="0.2">
      <c r="B19" s="6" t="s">
        <v>26</v>
      </c>
      <c r="C19" s="11" t="s">
        <v>27</v>
      </c>
      <c r="D19" s="16">
        <f t="shared" si="0"/>
        <v>0</v>
      </c>
      <c r="E19" s="17">
        <v>0</v>
      </c>
      <c r="F19" s="17">
        <v>0</v>
      </c>
      <c r="G19" s="12"/>
    </row>
    <row r="20" spans="2:7" x14ac:dyDescent="0.2">
      <c r="B20" s="5" t="s">
        <v>28</v>
      </c>
      <c r="C20" s="11" t="s">
        <v>29</v>
      </c>
      <c r="D20" s="16">
        <f t="shared" si="0"/>
        <v>55834424618.150002</v>
      </c>
      <c r="E20" s="16">
        <f>E21+E22+E25+E26+E27+E28</f>
        <v>0</v>
      </c>
      <c r="F20" s="16">
        <f>F21+F22+F25+F26+F27+F28</f>
        <v>55834424618.150002</v>
      </c>
      <c r="G20" s="12"/>
    </row>
    <row r="21" spans="2:7" x14ac:dyDescent="0.2">
      <c r="B21" s="6" t="s">
        <v>30</v>
      </c>
      <c r="C21" s="11" t="s">
        <v>31</v>
      </c>
      <c r="D21" s="16">
        <f t="shared" si="0"/>
        <v>3505111366.9500003</v>
      </c>
      <c r="E21" s="17">
        <v>0</v>
      </c>
      <c r="F21" s="17">
        <v>3505111366.9500003</v>
      </c>
      <c r="G21" s="12"/>
    </row>
    <row r="22" spans="2:7" x14ac:dyDescent="0.2">
      <c r="B22" s="6" t="s">
        <v>32</v>
      </c>
      <c r="C22" s="11" t="s">
        <v>33</v>
      </c>
      <c r="D22" s="16">
        <f t="shared" si="0"/>
        <v>48703813571.080009</v>
      </c>
      <c r="E22" s="16">
        <f>E23+E24</f>
        <v>0</v>
      </c>
      <c r="F22" s="16">
        <f>F23+F24</f>
        <v>48703813571.080009</v>
      </c>
      <c r="G22" s="12"/>
    </row>
    <row r="23" spans="2:7" x14ac:dyDescent="0.2">
      <c r="B23" s="7" t="s">
        <v>34</v>
      </c>
      <c r="C23" s="11" t="s">
        <v>35</v>
      </c>
      <c r="D23" s="16">
        <f t="shared" si="0"/>
        <v>17449643737.010002</v>
      </c>
      <c r="E23" s="17">
        <v>0</v>
      </c>
      <c r="F23" s="17">
        <v>17449643737.010002</v>
      </c>
      <c r="G23" s="12"/>
    </row>
    <row r="24" spans="2:7" x14ac:dyDescent="0.2">
      <c r="B24" s="7" t="s">
        <v>36</v>
      </c>
      <c r="C24" s="11" t="s">
        <v>37</v>
      </c>
      <c r="D24" s="16">
        <f t="shared" si="0"/>
        <v>31254169834.070007</v>
      </c>
      <c r="E24" s="17"/>
      <c r="F24" s="17">
        <v>31254169834.070007</v>
      </c>
      <c r="G24" s="12"/>
    </row>
    <row r="25" spans="2:7" x14ac:dyDescent="0.2">
      <c r="B25" s="6" t="s">
        <v>38</v>
      </c>
      <c r="C25" s="11" t="s">
        <v>39</v>
      </c>
      <c r="D25" s="16">
        <f t="shared" si="0"/>
        <v>0</v>
      </c>
      <c r="E25" s="17">
        <v>0</v>
      </c>
      <c r="F25" s="17">
        <v>0</v>
      </c>
      <c r="G25" s="12"/>
    </row>
    <row r="26" spans="2:7" x14ac:dyDescent="0.2">
      <c r="B26" s="6" t="s">
        <v>40</v>
      </c>
      <c r="C26" s="11" t="s">
        <v>41</v>
      </c>
      <c r="D26" s="16">
        <f t="shared" si="0"/>
        <v>2105563750</v>
      </c>
      <c r="E26" s="17">
        <v>0</v>
      </c>
      <c r="F26" s="17">
        <v>2105563750</v>
      </c>
      <c r="G26" s="12"/>
    </row>
    <row r="27" spans="2:7" x14ac:dyDescent="0.2">
      <c r="B27" s="6" t="s">
        <v>42</v>
      </c>
      <c r="C27" s="11" t="s">
        <v>43</v>
      </c>
      <c r="D27" s="16">
        <f t="shared" si="0"/>
        <v>1383525904.6700001</v>
      </c>
      <c r="E27" s="17">
        <v>0</v>
      </c>
      <c r="F27" s="17">
        <v>1383525904.6700001</v>
      </c>
      <c r="G27" s="12"/>
    </row>
    <row r="28" spans="2:7" x14ac:dyDescent="0.2">
      <c r="B28" s="6" t="s">
        <v>44</v>
      </c>
      <c r="C28" s="11" t="s">
        <v>45</v>
      </c>
      <c r="D28" s="16">
        <f t="shared" si="0"/>
        <v>136410025.45000002</v>
      </c>
      <c r="E28" s="17">
        <v>0</v>
      </c>
      <c r="F28" s="17">
        <v>136410025.45000002</v>
      </c>
      <c r="G28" s="12"/>
    </row>
    <row r="29" spans="2:7" x14ac:dyDescent="0.2">
      <c r="B29" s="5" t="s">
        <v>46</v>
      </c>
      <c r="C29" s="11" t="s">
        <v>47</v>
      </c>
      <c r="D29" s="16">
        <f t="shared" si="0"/>
        <v>0</v>
      </c>
      <c r="E29" s="17">
        <v>0</v>
      </c>
      <c r="F29" s="17">
        <v>0</v>
      </c>
      <c r="G29" s="12"/>
    </row>
    <row r="30" spans="2:7" x14ac:dyDescent="0.2">
      <c r="B30" s="4" t="s">
        <v>48</v>
      </c>
      <c r="C30" s="11" t="s">
        <v>49</v>
      </c>
      <c r="D30" s="16">
        <f t="shared" si="0"/>
        <v>8406492336.4999981</v>
      </c>
      <c r="E30" s="17">
        <v>0</v>
      </c>
      <c r="F30" s="17">
        <v>8406492336.4999981</v>
      </c>
      <c r="G30" s="12"/>
    </row>
    <row r="31" spans="2:7" x14ac:dyDescent="0.2">
      <c r="B31" s="4" t="s">
        <v>50</v>
      </c>
      <c r="C31" s="11" t="s">
        <v>51</v>
      </c>
      <c r="D31" s="16">
        <f t="shared" si="0"/>
        <v>9422595621.5699978</v>
      </c>
      <c r="E31" s="16">
        <f>E32+E35+E36</f>
        <v>525032153.56</v>
      </c>
      <c r="F31" s="16">
        <f>F32+F35+F36</f>
        <v>8897563468.0099983</v>
      </c>
      <c r="G31" s="12"/>
    </row>
    <row r="32" spans="2:7" x14ac:dyDescent="0.2">
      <c r="B32" s="5" t="s">
        <v>52</v>
      </c>
      <c r="C32" s="11" t="s">
        <v>53</v>
      </c>
      <c r="D32" s="16">
        <f t="shared" si="0"/>
        <v>3425535937.9099998</v>
      </c>
      <c r="E32" s="16">
        <f>E33+E34</f>
        <v>525032153.56</v>
      </c>
      <c r="F32" s="16">
        <f>F33+F34</f>
        <v>2900503784.3499999</v>
      </c>
      <c r="G32" s="12"/>
    </row>
    <row r="33" spans="2:7" x14ac:dyDescent="0.2">
      <c r="B33" s="6" t="s">
        <v>54</v>
      </c>
      <c r="C33" s="11" t="s">
        <v>55</v>
      </c>
      <c r="D33" s="16">
        <f t="shared" si="0"/>
        <v>3365059201.8499999</v>
      </c>
      <c r="E33" s="17">
        <v>486948343.41000003</v>
      </c>
      <c r="F33" s="17">
        <v>2878110858.4400001</v>
      </c>
      <c r="G33" s="12"/>
    </row>
    <row r="34" spans="2:7" x14ac:dyDescent="0.2">
      <c r="B34" s="6" t="s">
        <v>56</v>
      </c>
      <c r="C34" s="11" t="s">
        <v>57</v>
      </c>
      <c r="D34" s="16">
        <f t="shared" si="0"/>
        <v>60476736.060000002</v>
      </c>
      <c r="E34" s="17">
        <v>38083810.149999999</v>
      </c>
      <c r="F34" s="17">
        <v>22392925.910000004</v>
      </c>
      <c r="G34" s="12"/>
    </row>
    <row r="35" spans="2:7" x14ac:dyDescent="0.2">
      <c r="B35" s="5" t="s">
        <v>58</v>
      </c>
      <c r="C35" s="11" t="s">
        <v>59</v>
      </c>
      <c r="D35" s="16">
        <f t="shared" si="0"/>
        <v>16846659.079999998</v>
      </c>
      <c r="E35" s="17">
        <v>0</v>
      </c>
      <c r="F35" s="17">
        <v>16846659.079999998</v>
      </c>
      <c r="G35" s="12"/>
    </row>
    <row r="36" spans="2:7" x14ac:dyDescent="0.2">
      <c r="B36" s="5" t="s">
        <v>60</v>
      </c>
      <c r="C36" s="11" t="s">
        <v>61</v>
      </c>
      <c r="D36" s="16">
        <f t="shared" si="0"/>
        <v>5980213024.579999</v>
      </c>
      <c r="E36" s="17">
        <v>0</v>
      </c>
      <c r="F36" s="17">
        <v>5980213024.579999</v>
      </c>
      <c r="G36" s="12"/>
    </row>
    <row r="37" spans="2:7" x14ac:dyDescent="0.2">
      <c r="B37" s="6" t="s">
        <v>62</v>
      </c>
      <c r="C37" s="11" t="s">
        <v>63</v>
      </c>
      <c r="D37" s="16">
        <f t="shared" si="0"/>
        <v>5630444870.7999992</v>
      </c>
      <c r="E37" s="17"/>
      <c r="F37" s="17">
        <v>5630444870.7999992</v>
      </c>
      <c r="G37" s="12"/>
    </row>
    <row r="38" spans="2:7" x14ac:dyDescent="0.2">
      <c r="B38" s="4" t="s">
        <v>64</v>
      </c>
      <c r="C38" s="11" t="s">
        <v>65</v>
      </c>
      <c r="D38" s="16">
        <f t="shared" si="0"/>
        <v>5619691467.6700001</v>
      </c>
      <c r="E38" s="16">
        <f>E39+E40+E41</f>
        <v>895038335.71000004</v>
      </c>
      <c r="F38" s="16">
        <f>F39+F40+F41</f>
        <v>4724653131.96</v>
      </c>
      <c r="G38" s="12"/>
    </row>
    <row r="39" spans="2:7" x14ac:dyDescent="0.2">
      <c r="B39" s="5" t="s">
        <v>66</v>
      </c>
      <c r="C39" s="11" t="s">
        <v>67</v>
      </c>
      <c r="D39" s="16">
        <f t="shared" si="0"/>
        <v>1861504541.1699998</v>
      </c>
      <c r="E39" s="17">
        <v>895038335.71000004</v>
      </c>
      <c r="F39" s="17">
        <v>966466205.4599998</v>
      </c>
      <c r="G39" s="12"/>
    </row>
    <row r="40" spans="2:7" x14ac:dyDescent="0.2">
      <c r="B40" s="5" t="s">
        <v>68</v>
      </c>
      <c r="C40" s="11" t="s">
        <v>69</v>
      </c>
      <c r="D40" s="16">
        <f t="shared" si="0"/>
        <v>3758186926.5000005</v>
      </c>
      <c r="E40" s="17">
        <v>0</v>
      </c>
      <c r="F40" s="17">
        <v>3758186926.5000005</v>
      </c>
      <c r="G40" s="12"/>
    </row>
    <row r="41" spans="2:7" x14ac:dyDescent="0.2">
      <c r="B41" s="5" t="s">
        <v>70</v>
      </c>
      <c r="C41" s="11" t="s">
        <v>71</v>
      </c>
      <c r="D41" s="16">
        <f t="shared" si="0"/>
        <v>0</v>
      </c>
      <c r="E41" s="17">
        <v>0</v>
      </c>
      <c r="F41" s="17">
        <v>0</v>
      </c>
      <c r="G41" s="12"/>
    </row>
    <row r="42" spans="2:7" x14ac:dyDescent="0.2">
      <c r="B42" s="4" t="s">
        <v>72</v>
      </c>
      <c r="C42" s="11" t="s">
        <v>73</v>
      </c>
      <c r="D42" s="16">
        <f t="shared" si="0"/>
        <v>11862921438.820002</v>
      </c>
      <c r="E42" s="16">
        <f>E43+E44+E47</f>
        <v>0</v>
      </c>
      <c r="F42" s="16">
        <f>F43+F44+F47</f>
        <v>11862921438.820002</v>
      </c>
      <c r="G42" s="12"/>
    </row>
    <row r="43" spans="2:7" x14ac:dyDescent="0.2">
      <c r="B43" s="5" t="s">
        <v>74</v>
      </c>
      <c r="C43" s="11" t="s">
        <v>75</v>
      </c>
      <c r="D43" s="16">
        <f t="shared" si="0"/>
        <v>0</v>
      </c>
      <c r="E43" s="17">
        <v>0</v>
      </c>
      <c r="F43" s="17">
        <v>0</v>
      </c>
      <c r="G43" s="12"/>
    </row>
    <row r="44" spans="2:7" x14ac:dyDescent="0.2">
      <c r="B44" s="5" t="s">
        <v>76</v>
      </c>
      <c r="C44" s="11" t="s">
        <v>77</v>
      </c>
      <c r="D44" s="16">
        <f t="shared" si="0"/>
        <v>8649195450.3100014</v>
      </c>
      <c r="E44" s="16">
        <f>E45+E46</f>
        <v>0</v>
      </c>
      <c r="F44" s="16">
        <f>F45+F46</f>
        <v>8649195450.3100014</v>
      </c>
      <c r="G44" s="12"/>
    </row>
    <row r="45" spans="2:7" x14ac:dyDescent="0.2">
      <c r="B45" s="6" t="s">
        <v>78</v>
      </c>
      <c r="C45" s="11" t="s">
        <v>79</v>
      </c>
      <c r="D45" s="16">
        <f t="shared" si="0"/>
        <v>6865766579.7200003</v>
      </c>
      <c r="E45" s="17">
        <v>0</v>
      </c>
      <c r="F45" s="17">
        <v>6865766579.7200003</v>
      </c>
      <c r="G45" s="12"/>
    </row>
    <row r="46" spans="2:7" x14ac:dyDescent="0.2">
      <c r="B46" s="6" t="s">
        <v>80</v>
      </c>
      <c r="C46" s="11" t="s">
        <v>81</v>
      </c>
      <c r="D46" s="16">
        <f t="shared" si="0"/>
        <v>1783428870.5900002</v>
      </c>
      <c r="E46" s="17">
        <v>0</v>
      </c>
      <c r="F46" s="17">
        <v>1783428870.5900002</v>
      </c>
      <c r="G46" s="12"/>
    </row>
    <row r="47" spans="2:7" x14ac:dyDescent="0.2">
      <c r="B47" s="5" t="s">
        <v>82</v>
      </c>
      <c r="C47" s="11" t="s">
        <v>83</v>
      </c>
      <c r="D47" s="16">
        <f t="shared" si="0"/>
        <v>3213725988.5099998</v>
      </c>
      <c r="E47" s="17">
        <v>0</v>
      </c>
      <c r="F47" s="17">
        <v>3213725988.5099998</v>
      </c>
      <c r="G47" s="12"/>
    </row>
    <row r="48" spans="2:7" x14ac:dyDescent="0.2">
      <c r="B48" s="6" t="s">
        <v>84</v>
      </c>
      <c r="C48" s="11" t="s">
        <v>85</v>
      </c>
      <c r="D48" s="16">
        <f t="shared" si="0"/>
        <v>487202285.37999994</v>
      </c>
      <c r="E48" s="17">
        <v>0</v>
      </c>
      <c r="F48" s="17">
        <v>487202285.37999994</v>
      </c>
      <c r="G48" s="12"/>
    </row>
    <row r="49" spans="7:7" x14ac:dyDescent="0.2">
      <c r="G49" s="12"/>
    </row>
    <row r="50" spans="7:7" x14ac:dyDescent="0.2">
      <c r="G50" s="12"/>
    </row>
    <row r="51" spans="7:7" x14ac:dyDescent="0.2">
      <c r="G51" s="12"/>
    </row>
    <row r="52" spans="7:7" x14ac:dyDescent="0.2">
      <c r="G52" s="12"/>
    </row>
    <row r="53" spans="7:7" x14ac:dyDescent="0.2">
      <c r="G53" s="12"/>
    </row>
    <row r="54" spans="7:7" x14ac:dyDescent="0.2">
      <c r="G54" s="12"/>
    </row>
    <row r="55" spans="7:7" x14ac:dyDescent="0.2">
      <c r="G55" s="12"/>
    </row>
    <row r="56" spans="7:7" x14ac:dyDescent="0.2">
      <c r="G56" s="12"/>
    </row>
    <row r="57" spans="7:7" x14ac:dyDescent="0.2">
      <c r="G57" s="12"/>
    </row>
    <row r="58" spans="7:7" x14ac:dyDescent="0.2">
      <c r="G58" s="12"/>
    </row>
    <row r="59" spans="7:7" x14ac:dyDescent="0.2">
      <c r="G59" s="12"/>
    </row>
    <row r="60" spans="7:7" x14ac:dyDescent="0.2">
      <c r="G60" s="12"/>
    </row>
    <row r="61" spans="7:7" x14ac:dyDescent="0.2">
      <c r="G61" s="12"/>
    </row>
    <row r="62" spans="7:7" x14ac:dyDescent="0.2">
      <c r="G62" s="12"/>
    </row>
    <row r="63" spans="7:7" x14ac:dyDescent="0.2">
      <c r="G63" s="12"/>
    </row>
    <row r="64" spans="7:7" x14ac:dyDescent="0.2">
      <c r="G64" s="12"/>
    </row>
    <row r="65" spans="7:7" x14ac:dyDescent="0.2">
      <c r="G65" s="12"/>
    </row>
    <row r="66" spans="7:7" x14ac:dyDescent="0.2">
      <c r="G66" s="12"/>
    </row>
    <row r="67" spans="7:7" x14ac:dyDescent="0.2">
      <c r="G67" s="12"/>
    </row>
    <row r="68" spans="7:7" x14ac:dyDescent="0.2">
      <c r="G68" s="12"/>
    </row>
    <row r="69" spans="7:7" x14ac:dyDescent="0.2">
      <c r="G69" s="12"/>
    </row>
    <row r="70" spans="7:7" x14ac:dyDescent="0.2">
      <c r="G70" s="12"/>
    </row>
    <row r="71" spans="7:7" x14ac:dyDescent="0.2">
      <c r="G71" s="12"/>
    </row>
    <row r="72" spans="7:7" x14ac:dyDescent="0.2">
      <c r="G72" s="12"/>
    </row>
    <row r="73" spans="7:7" x14ac:dyDescent="0.2">
      <c r="G73" s="12"/>
    </row>
    <row r="74" spans="7:7" x14ac:dyDescent="0.2">
      <c r="G74" s="12"/>
    </row>
    <row r="75" spans="7:7" x14ac:dyDescent="0.2">
      <c r="G75" s="12"/>
    </row>
    <row r="76" spans="7:7" x14ac:dyDescent="0.2">
      <c r="G76" s="12"/>
    </row>
    <row r="77" spans="7:7" x14ac:dyDescent="0.2">
      <c r="G77" s="12"/>
    </row>
    <row r="78" spans="7:7" x14ac:dyDescent="0.2">
      <c r="G78" s="12"/>
    </row>
    <row r="79" spans="7:7" x14ac:dyDescent="0.2">
      <c r="G79" s="12"/>
    </row>
    <row r="80" spans="7:7" x14ac:dyDescent="0.2">
      <c r="G80" s="12"/>
    </row>
    <row r="81" spans="7:7" x14ac:dyDescent="0.2">
      <c r="G81" s="12"/>
    </row>
    <row r="82" spans="7:7" x14ac:dyDescent="0.2">
      <c r="G82" s="12"/>
    </row>
    <row r="83" spans="7:7" x14ac:dyDescent="0.2">
      <c r="G83" s="12"/>
    </row>
    <row r="84" spans="7:7" x14ac:dyDescent="0.2">
      <c r="G84" s="12"/>
    </row>
    <row r="85" spans="7:7" x14ac:dyDescent="0.2">
      <c r="G85" s="12"/>
    </row>
    <row r="86" spans="7:7" x14ac:dyDescent="0.2">
      <c r="G86" s="12"/>
    </row>
    <row r="87" spans="7:7" x14ac:dyDescent="0.2">
      <c r="G87" s="12"/>
    </row>
    <row r="88" spans="7:7" x14ac:dyDescent="0.2">
      <c r="G88" s="12"/>
    </row>
    <row r="89" spans="7:7" x14ac:dyDescent="0.2">
      <c r="G89" s="12"/>
    </row>
    <row r="90" spans="7:7" x14ac:dyDescent="0.2">
      <c r="G90" s="12"/>
    </row>
    <row r="91" spans="7:7" x14ac:dyDescent="0.2">
      <c r="G91" s="12"/>
    </row>
    <row r="92" spans="7:7" x14ac:dyDescent="0.2">
      <c r="G92" s="12"/>
    </row>
    <row r="93" spans="7:7" x14ac:dyDescent="0.2">
      <c r="G93" s="12"/>
    </row>
    <row r="94" spans="7:7" x14ac:dyDescent="0.2">
      <c r="G94" s="12"/>
    </row>
    <row r="95" spans="7:7" x14ac:dyDescent="0.2">
      <c r="G95" s="12"/>
    </row>
    <row r="96" spans="7:7" x14ac:dyDescent="0.2">
      <c r="G96" s="12"/>
    </row>
  </sheetData>
  <printOptions gridLines="1" gridLinesSet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G53"/>
  <sheetViews>
    <sheetView workbookViewId="0">
      <pane xSplit="3" ySplit="7" topLeftCell="D8" activePane="bottomRight" state="frozen"/>
      <selection activeCell="B1" sqref="B1"/>
      <selection pane="topRight" activeCell="B1" sqref="B1"/>
      <selection pane="bottomLeft" activeCell="B1" sqref="B1"/>
      <selection pane="bottomRight" activeCell="E24" sqref="E24"/>
    </sheetView>
  </sheetViews>
  <sheetFormatPr defaultColWidth="9.28515625" defaultRowHeight="11.25" x14ac:dyDescent="0.2"/>
  <cols>
    <col min="1" max="1" width="17" style="3" customWidth="1"/>
    <col min="2" max="2" width="54.5703125" style="3" bestFit="1" customWidth="1"/>
    <col min="3" max="3" width="8.7109375" style="3" customWidth="1"/>
    <col min="4" max="6" width="16.7109375" style="3" customWidth="1"/>
    <col min="7" max="7" width="10.42578125" style="3" bestFit="1" customWidth="1"/>
    <col min="8" max="16384" width="9.28515625" style="3"/>
  </cols>
  <sheetData>
    <row r="1" spans="1:7" ht="12" x14ac:dyDescent="0.2">
      <c r="A1" s="8"/>
      <c r="F1" s="18"/>
    </row>
    <row r="5" spans="1:7" s="15" customFormat="1" x14ac:dyDescent="0.25"/>
    <row r="6" spans="1:7" s="15" customFormat="1" x14ac:dyDescent="0.25">
      <c r="D6" s="13" t="s">
        <v>86</v>
      </c>
      <c r="E6" s="13" t="s">
        <v>87</v>
      </c>
      <c r="F6" s="13" t="s">
        <v>88</v>
      </c>
    </row>
    <row r="7" spans="1:7" x14ac:dyDescent="0.2">
      <c r="C7" s="10" t="s">
        <v>4</v>
      </c>
      <c r="D7" s="11" t="s">
        <v>0</v>
      </c>
      <c r="E7" s="11" t="s">
        <v>5</v>
      </c>
      <c r="F7" s="11" t="s">
        <v>6</v>
      </c>
      <c r="G7" s="15"/>
    </row>
    <row r="8" spans="1:7" x14ac:dyDescent="0.2">
      <c r="B8" s="2" t="s">
        <v>89</v>
      </c>
      <c r="C8" s="11" t="s">
        <v>0</v>
      </c>
      <c r="D8" s="14" t="s">
        <v>90</v>
      </c>
      <c r="E8" s="14" t="s">
        <v>90</v>
      </c>
      <c r="F8" s="16">
        <f>F9+F19+F20+F34+F35+F39+F40+F50</f>
        <v>97461460093.049988</v>
      </c>
      <c r="G8" s="15"/>
    </row>
    <row r="9" spans="1:7" x14ac:dyDescent="0.2">
      <c r="B9" s="4" t="s">
        <v>91</v>
      </c>
      <c r="C9" s="11" t="s">
        <v>5</v>
      </c>
      <c r="D9" s="14" t="s">
        <v>90</v>
      </c>
      <c r="E9" s="14" t="s">
        <v>90</v>
      </c>
      <c r="F9" s="16">
        <f>F10+F12+F13+F14+F16+F17+F18</f>
        <v>14183570824.319996</v>
      </c>
      <c r="G9" s="15"/>
    </row>
    <row r="10" spans="1:7" x14ac:dyDescent="0.2">
      <c r="B10" s="5" t="s">
        <v>92</v>
      </c>
      <c r="C10" s="11" t="s">
        <v>6</v>
      </c>
      <c r="D10" s="14" t="s">
        <v>90</v>
      </c>
      <c r="E10" s="14" t="s">
        <v>90</v>
      </c>
      <c r="F10" s="17">
        <v>4302129000</v>
      </c>
      <c r="G10" s="15"/>
    </row>
    <row r="11" spans="1:7" x14ac:dyDescent="0.2">
      <c r="B11" s="6" t="s">
        <v>93</v>
      </c>
      <c r="C11" s="11" t="s">
        <v>11</v>
      </c>
      <c r="D11" s="14" t="s">
        <v>90</v>
      </c>
      <c r="E11" s="14" t="s">
        <v>90</v>
      </c>
      <c r="F11" s="17">
        <v>0</v>
      </c>
      <c r="G11" s="15"/>
    </row>
    <row r="12" spans="1:7" x14ac:dyDescent="0.2">
      <c r="B12" s="5" t="s">
        <v>94</v>
      </c>
      <c r="C12" s="11" t="s">
        <v>13</v>
      </c>
      <c r="D12" s="14" t="s">
        <v>90</v>
      </c>
      <c r="E12" s="14" t="s">
        <v>90</v>
      </c>
      <c r="F12" s="17">
        <v>134039366.06999859</v>
      </c>
      <c r="G12" s="15"/>
    </row>
    <row r="13" spans="1:7" x14ac:dyDescent="0.2">
      <c r="B13" s="5" t="s">
        <v>95</v>
      </c>
      <c r="C13" s="11" t="s">
        <v>15</v>
      </c>
      <c r="D13" s="14" t="s">
        <v>90</v>
      </c>
      <c r="E13" s="14" t="s">
        <v>90</v>
      </c>
      <c r="F13" s="17">
        <v>0</v>
      </c>
      <c r="G13" s="15"/>
    </row>
    <row r="14" spans="1:7" x14ac:dyDescent="0.2">
      <c r="B14" s="5" t="s">
        <v>96</v>
      </c>
      <c r="C14" s="11" t="s">
        <v>17</v>
      </c>
      <c r="D14" s="14" t="s">
        <v>90</v>
      </c>
      <c r="E14" s="14" t="s">
        <v>90</v>
      </c>
      <c r="F14" s="17">
        <v>-908041435.36000323</v>
      </c>
      <c r="G14" s="15"/>
    </row>
    <row r="15" spans="1:7" x14ac:dyDescent="0.2">
      <c r="B15" s="6" t="s">
        <v>97</v>
      </c>
      <c r="C15" s="11" t="s">
        <v>19</v>
      </c>
      <c r="D15" s="14" t="s">
        <v>90</v>
      </c>
      <c r="E15" s="14" t="s">
        <v>90</v>
      </c>
      <c r="F15" s="17">
        <v>-800445139.03999984</v>
      </c>
      <c r="G15" s="15"/>
    </row>
    <row r="16" spans="1:7" x14ac:dyDescent="0.2">
      <c r="B16" s="5" t="s">
        <v>98</v>
      </c>
      <c r="C16" s="11" t="s">
        <v>21</v>
      </c>
      <c r="D16" s="14" t="s">
        <v>90</v>
      </c>
      <c r="E16" s="14" t="s">
        <v>90</v>
      </c>
      <c r="F16" s="17">
        <v>219607018.21000001</v>
      </c>
      <c r="G16" s="15"/>
    </row>
    <row r="17" spans="2:7" x14ac:dyDescent="0.2">
      <c r="B17" s="5" t="s">
        <v>99</v>
      </c>
      <c r="C17" s="11" t="s">
        <v>23</v>
      </c>
      <c r="D17" s="14" t="s">
        <v>90</v>
      </c>
      <c r="E17" s="14" t="s">
        <v>90</v>
      </c>
      <c r="F17" s="17">
        <v>8538536522.1299992</v>
      </c>
      <c r="G17" s="15"/>
    </row>
    <row r="18" spans="2:7" x14ac:dyDescent="0.2">
      <c r="B18" s="5" t="s">
        <v>100</v>
      </c>
      <c r="C18" s="11" t="s">
        <v>25</v>
      </c>
      <c r="D18" s="14" t="s">
        <v>90</v>
      </c>
      <c r="E18" s="14" t="s">
        <v>90</v>
      </c>
      <c r="F18" s="17">
        <v>1897300353.2699997</v>
      </c>
      <c r="G18" s="15"/>
    </row>
    <row r="19" spans="2:7" x14ac:dyDescent="0.2">
      <c r="B19" s="4" t="s">
        <v>101</v>
      </c>
      <c r="C19" s="11" t="s">
        <v>27</v>
      </c>
      <c r="D19" s="14" t="s">
        <v>90</v>
      </c>
      <c r="E19" s="14" t="s">
        <v>90</v>
      </c>
      <c r="F19" s="17">
        <v>556924726.02999997</v>
      </c>
      <c r="G19" s="15"/>
    </row>
    <row r="20" spans="2:7" x14ac:dyDescent="0.2">
      <c r="B20" s="4" t="s">
        <v>102</v>
      </c>
      <c r="C20" s="11" t="s">
        <v>29</v>
      </c>
      <c r="D20" s="16">
        <f t="shared" ref="D20:D34" si="0">F20+E20</f>
        <v>68401388535.05999</v>
      </c>
      <c r="E20" s="16">
        <f>E21+E24+E25+E28+E31</f>
        <v>10068494351.589998</v>
      </c>
      <c r="F20" s="16">
        <f>F21+F24+F25+F28+F31</f>
        <v>58332894183.469994</v>
      </c>
      <c r="G20" s="15"/>
    </row>
    <row r="21" spans="2:7" x14ac:dyDescent="0.2">
      <c r="B21" s="5" t="s">
        <v>103</v>
      </c>
      <c r="C21" s="11" t="s">
        <v>31</v>
      </c>
      <c r="D21" s="16">
        <f t="shared" si="0"/>
        <v>8482407647.6299982</v>
      </c>
      <c r="E21" s="16">
        <f>E22+E23</f>
        <v>1803802000.4199998</v>
      </c>
      <c r="F21" s="16">
        <f>F22+F23</f>
        <v>6678605647.2099981</v>
      </c>
      <c r="G21" s="15"/>
    </row>
    <row r="22" spans="2:7" x14ac:dyDescent="0.2">
      <c r="B22" s="6" t="s">
        <v>104</v>
      </c>
      <c r="C22" s="11" t="s">
        <v>33</v>
      </c>
      <c r="D22" s="16">
        <f t="shared" si="0"/>
        <v>169117852.99000001</v>
      </c>
      <c r="E22" s="17">
        <v>18685528</v>
      </c>
      <c r="F22" s="17">
        <v>150432324.99000001</v>
      </c>
      <c r="G22" s="15"/>
    </row>
    <row r="23" spans="2:7" x14ac:dyDescent="0.2">
      <c r="B23" s="6" t="s">
        <v>105</v>
      </c>
      <c r="C23" s="11" t="s">
        <v>35</v>
      </c>
      <c r="D23" s="16">
        <f t="shared" si="0"/>
        <v>8313289794.6399984</v>
      </c>
      <c r="E23" s="17">
        <v>1785116472.4199998</v>
      </c>
      <c r="F23" s="17">
        <v>6528173322.2199984</v>
      </c>
      <c r="G23" s="15"/>
    </row>
    <row r="24" spans="2:7" x14ac:dyDescent="0.2">
      <c r="B24" s="5" t="s">
        <v>106</v>
      </c>
      <c r="C24" s="11" t="s">
        <v>37</v>
      </c>
      <c r="D24" s="16">
        <f t="shared" si="0"/>
        <v>34102431882.34</v>
      </c>
      <c r="E24" s="17">
        <v>0</v>
      </c>
      <c r="F24" s="17">
        <v>34102431882.34</v>
      </c>
      <c r="G24" s="15"/>
    </row>
    <row r="25" spans="2:7" x14ac:dyDescent="0.2">
      <c r="B25" s="5" t="s">
        <v>107</v>
      </c>
      <c r="C25" s="11" t="s">
        <v>39</v>
      </c>
      <c r="D25" s="16">
        <f t="shared" si="0"/>
        <v>20757202061.759995</v>
      </c>
      <c r="E25" s="16">
        <f>E26+E27</f>
        <v>8179806958.1699991</v>
      </c>
      <c r="F25" s="16">
        <f>F26+F27</f>
        <v>12577395103.589996</v>
      </c>
      <c r="G25" s="15"/>
    </row>
    <row r="26" spans="2:7" x14ac:dyDescent="0.2">
      <c r="B26" s="6" t="s">
        <v>108</v>
      </c>
      <c r="C26" s="11" t="s">
        <v>41</v>
      </c>
      <c r="D26" s="16">
        <f t="shared" si="0"/>
        <v>4601345270.2399998</v>
      </c>
      <c r="E26" s="17">
        <v>1244176108.28</v>
      </c>
      <c r="F26" s="17">
        <v>3357169161.96</v>
      </c>
      <c r="G26" s="15"/>
    </row>
    <row r="27" spans="2:7" x14ac:dyDescent="0.2">
      <c r="B27" s="6" t="s">
        <v>109</v>
      </c>
      <c r="C27" s="11" t="s">
        <v>43</v>
      </c>
      <c r="D27" s="16">
        <f t="shared" si="0"/>
        <v>16155856791.519997</v>
      </c>
      <c r="E27" s="17">
        <v>6935630849.8899994</v>
      </c>
      <c r="F27" s="17">
        <v>9220225941.6299973</v>
      </c>
      <c r="G27" s="15"/>
    </row>
    <row r="28" spans="2:7" x14ac:dyDescent="0.2">
      <c r="B28" s="5" t="s">
        <v>110</v>
      </c>
      <c r="C28" s="11" t="s">
        <v>45</v>
      </c>
      <c r="D28" s="16">
        <f t="shared" si="0"/>
        <v>3572217128.3299994</v>
      </c>
      <c r="E28" s="16">
        <f>E29+E30</f>
        <v>84885393</v>
      </c>
      <c r="F28" s="16">
        <f>F29+F30</f>
        <v>3487331735.3299994</v>
      </c>
      <c r="G28" s="15"/>
    </row>
    <row r="29" spans="2:7" x14ac:dyDescent="0.2">
      <c r="B29" s="6" t="s">
        <v>111</v>
      </c>
      <c r="C29" s="11" t="s">
        <v>47</v>
      </c>
      <c r="D29" s="16">
        <f t="shared" si="0"/>
        <v>3299250191.96</v>
      </c>
      <c r="E29" s="17">
        <v>0</v>
      </c>
      <c r="F29" s="17">
        <v>3299250191.96</v>
      </c>
      <c r="G29" s="15"/>
    </row>
    <row r="30" spans="2:7" x14ac:dyDescent="0.2">
      <c r="B30" s="6" t="s">
        <v>112</v>
      </c>
      <c r="C30" s="11" t="s">
        <v>49</v>
      </c>
      <c r="D30" s="16">
        <f t="shared" si="0"/>
        <v>272966936.36999941</v>
      </c>
      <c r="E30" s="17">
        <v>84885393</v>
      </c>
      <c r="F30" s="17">
        <v>188081543.36999941</v>
      </c>
      <c r="G30" s="15"/>
    </row>
    <row r="31" spans="2:7" x14ac:dyDescent="0.2">
      <c r="B31" s="5" t="s">
        <v>113</v>
      </c>
      <c r="C31" s="11" t="s">
        <v>51</v>
      </c>
      <c r="D31" s="16">
        <f t="shared" si="0"/>
        <v>1487129815</v>
      </c>
      <c r="E31" s="16">
        <f>E32+E33</f>
        <v>0</v>
      </c>
      <c r="F31" s="16">
        <f>F32+F33</f>
        <v>1487129815</v>
      </c>
      <c r="G31" s="15"/>
    </row>
    <row r="32" spans="2:7" x14ac:dyDescent="0.2">
      <c r="B32" s="6" t="s">
        <v>114</v>
      </c>
      <c r="C32" s="11" t="s">
        <v>53</v>
      </c>
      <c r="D32" s="16">
        <f t="shared" si="0"/>
        <v>1486471676</v>
      </c>
      <c r="E32" s="17"/>
      <c r="F32" s="17">
        <v>1486471676</v>
      </c>
      <c r="G32" s="15"/>
    </row>
    <row r="33" spans="2:7" x14ac:dyDescent="0.2">
      <c r="B33" s="6" t="s">
        <v>115</v>
      </c>
      <c r="C33" s="11" t="s">
        <v>55</v>
      </c>
      <c r="D33" s="16">
        <f t="shared" si="0"/>
        <v>658139</v>
      </c>
      <c r="E33" s="17">
        <v>0</v>
      </c>
      <c r="F33" s="17">
        <v>658139</v>
      </c>
      <c r="G33" s="15"/>
    </row>
    <row r="34" spans="2:7" x14ac:dyDescent="0.2">
      <c r="B34" s="4" t="s">
        <v>116</v>
      </c>
      <c r="C34" s="11" t="s">
        <v>57</v>
      </c>
      <c r="D34" s="16">
        <f t="shared" si="0"/>
        <v>8406492336.5100012</v>
      </c>
      <c r="E34" s="17">
        <v>0</v>
      </c>
      <c r="F34" s="17">
        <v>8406492336.5100012</v>
      </c>
      <c r="G34" s="15"/>
    </row>
    <row r="35" spans="2:7" x14ac:dyDescent="0.2">
      <c r="B35" s="4" t="s">
        <v>117</v>
      </c>
      <c r="C35" s="11" t="s">
        <v>59</v>
      </c>
      <c r="D35" s="14" t="s">
        <v>90</v>
      </c>
      <c r="E35" s="14" t="s">
        <v>90</v>
      </c>
      <c r="F35" s="16">
        <f>F36+F37+F38</f>
        <v>251270032</v>
      </c>
      <c r="G35" s="15"/>
    </row>
    <row r="36" spans="2:7" x14ac:dyDescent="0.2">
      <c r="B36" s="5" t="s">
        <v>118</v>
      </c>
      <c r="C36" s="11" t="s">
        <v>61</v>
      </c>
      <c r="D36" s="14" t="s">
        <v>90</v>
      </c>
      <c r="E36" s="14" t="s">
        <v>90</v>
      </c>
      <c r="F36" s="17">
        <v>95337032</v>
      </c>
      <c r="G36" s="15"/>
    </row>
    <row r="37" spans="2:7" x14ac:dyDescent="0.2">
      <c r="B37" s="5" t="s">
        <v>119</v>
      </c>
      <c r="C37" s="11" t="s">
        <v>63</v>
      </c>
      <c r="D37" s="14" t="s">
        <v>90</v>
      </c>
      <c r="E37" s="14" t="s">
        <v>90</v>
      </c>
      <c r="F37" s="17">
        <v>0</v>
      </c>
      <c r="G37" s="15"/>
    </row>
    <row r="38" spans="2:7" x14ac:dyDescent="0.2">
      <c r="B38" s="5" t="s">
        <v>120</v>
      </c>
      <c r="C38" s="11" t="s">
        <v>65</v>
      </c>
      <c r="D38" s="14" t="s">
        <v>90</v>
      </c>
      <c r="E38" s="14" t="s">
        <v>90</v>
      </c>
      <c r="F38" s="17">
        <v>155933000</v>
      </c>
      <c r="G38" s="15"/>
    </row>
    <row r="39" spans="2:7" x14ac:dyDescent="0.2">
      <c r="B39" s="4" t="s">
        <v>121</v>
      </c>
      <c r="C39" s="11" t="s">
        <v>67</v>
      </c>
      <c r="D39" s="14" t="s">
        <v>90</v>
      </c>
      <c r="E39" s="14" t="s">
        <v>90</v>
      </c>
      <c r="F39" s="17">
        <v>4488547964.6899996</v>
      </c>
      <c r="G39" s="15"/>
    </row>
    <row r="40" spans="2:7" x14ac:dyDescent="0.2">
      <c r="B40" s="4" t="s">
        <v>122</v>
      </c>
      <c r="C40" s="11" t="s">
        <v>69</v>
      </c>
      <c r="D40" s="14" t="s">
        <v>90</v>
      </c>
      <c r="E40" s="14" t="s">
        <v>90</v>
      </c>
      <c r="F40" s="16">
        <f>F41+F42+F43+F45+F46+F48+F49</f>
        <v>7853678964.71</v>
      </c>
      <c r="G40" s="15"/>
    </row>
    <row r="41" spans="2:7" x14ac:dyDescent="0.2">
      <c r="B41" s="5" t="s">
        <v>123</v>
      </c>
      <c r="C41" s="11" t="s">
        <v>71</v>
      </c>
      <c r="D41" s="14" t="s">
        <v>90</v>
      </c>
      <c r="E41" s="14" t="s">
        <v>90</v>
      </c>
      <c r="F41" s="17">
        <v>3770062898.6299996</v>
      </c>
      <c r="G41" s="15"/>
    </row>
    <row r="42" spans="2:7" x14ac:dyDescent="0.2">
      <c r="B42" s="5" t="s">
        <v>124</v>
      </c>
      <c r="C42" s="11" t="s">
        <v>73</v>
      </c>
      <c r="D42" s="14" t="s">
        <v>90</v>
      </c>
      <c r="E42" s="14" t="s">
        <v>90</v>
      </c>
      <c r="F42" s="17">
        <v>221569430.65000001</v>
      </c>
      <c r="G42" s="15"/>
    </row>
    <row r="43" spans="2:7" x14ac:dyDescent="0.2">
      <c r="B43" s="5" t="s">
        <v>125</v>
      </c>
      <c r="C43" s="11" t="s">
        <v>75</v>
      </c>
      <c r="D43" s="14" t="s">
        <v>90</v>
      </c>
      <c r="E43" s="14" t="s">
        <v>90</v>
      </c>
      <c r="F43" s="17">
        <v>0</v>
      </c>
      <c r="G43" s="15"/>
    </row>
    <row r="44" spans="2:7" x14ac:dyDescent="0.2">
      <c r="B44" s="6" t="s">
        <v>126</v>
      </c>
      <c r="C44" s="11" t="s">
        <v>77</v>
      </c>
      <c r="D44" s="14" t="s">
        <v>90</v>
      </c>
      <c r="E44" s="14" t="s">
        <v>90</v>
      </c>
      <c r="F44" s="17">
        <v>0</v>
      </c>
      <c r="G44" s="15"/>
    </row>
    <row r="45" spans="2:7" x14ac:dyDescent="0.2">
      <c r="B45" s="5" t="s">
        <v>127</v>
      </c>
      <c r="C45" s="11" t="s">
        <v>79</v>
      </c>
      <c r="D45" s="14" t="s">
        <v>90</v>
      </c>
      <c r="E45" s="14" t="s">
        <v>90</v>
      </c>
      <c r="F45" s="17">
        <v>0</v>
      </c>
      <c r="G45" s="15"/>
    </row>
    <row r="46" spans="2:7" x14ac:dyDescent="0.2">
      <c r="B46" s="5" t="s">
        <v>128</v>
      </c>
      <c r="C46" s="11" t="s">
        <v>81</v>
      </c>
      <c r="D46" s="14" t="s">
        <v>90</v>
      </c>
      <c r="E46" s="14" t="s">
        <v>90</v>
      </c>
      <c r="F46" s="17">
        <v>3862046635.4300003</v>
      </c>
      <c r="G46" s="15"/>
    </row>
    <row r="47" spans="2:7" x14ac:dyDescent="0.2">
      <c r="B47" s="6" t="s">
        <v>129</v>
      </c>
      <c r="C47" s="11" t="s">
        <v>83</v>
      </c>
      <c r="D47" s="14" t="s">
        <v>90</v>
      </c>
      <c r="E47" s="14" t="s">
        <v>90</v>
      </c>
      <c r="F47" s="17">
        <v>-133650457.37999998</v>
      </c>
      <c r="G47" s="15"/>
    </row>
    <row r="48" spans="2:7" x14ac:dyDescent="0.2">
      <c r="B48" s="5" t="s">
        <v>130</v>
      </c>
      <c r="C48" s="11" t="s">
        <v>85</v>
      </c>
      <c r="D48" s="14" t="s">
        <v>90</v>
      </c>
      <c r="E48" s="14" t="s">
        <v>90</v>
      </c>
      <c r="F48" s="17">
        <v>0</v>
      </c>
      <c r="G48" s="15"/>
    </row>
    <row r="49" spans="2:7" x14ac:dyDescent="0.2">
      <c r="B49" s="5" t="s">
        <v>131</v>
      </c>
      <c r="C49" s="11" t="s">
        <v>132</v>
      </c>
      <c r="D49" s="14" t="s">
        <v>90</v>
      </c>
      <c r="E49" s="14" t="s">
        <v>90</v>
      </c>
      <c r="F49" s="17">
        <v>0</v>
      </c>
      <c r="G49" s="15"/>
    </row>
    <row r="50" spans="2:7" x14ac:dyDescent="0.2">
      <c r="B50" s="4" t="s">
        <v>133</v>
      </c>
      <c r="C50" s="11" t="s">
        <v>134</v>
      </c>
      <c r="D50" s="14" t="s">
        <v>90</v>
      </c>
      <c r="E50" s="14" t="s">
        <v>90</v>
      </c>
      <c r="F50" s="16">
        <f>F51+F52</f>
        <v>3388081061.3199997</v>
      </c>
      <c r="G50" s="15"/>
    </row>
    <row r="51" spans="2:7" x14ac:dyDescent="0.2">
      <c r="B51" s="5" t="s">
        <v>135</v>
      </c>
      <c r="C51" s="11" t="s">
        <v>136</v>
      </c>
      <c r="D51" s="14" t="s">
        <v>90</v>
      </c>
      <c r="E51" s="14" t="s">
        <v>90</v>
      </c>
      <c r="F51" s="17">
        <v>927942618.83999968</v>
      </c>
      <c r="G51" s="15"/>
    </row>
    <row r="52" spans="2:7" x14ac:dyDescent="0.2">
      <c r="B52" s="5" t="s">
        <v>137</v>
      </c>
      <c r="C52" s="11" t="s">
        <v>138</v>
      </c>
      <c r="D52" s="14" t="s">
        <v>90</v>
      </c>
      <c r="E52" s="14" t="s">
        <v>90</v>
      </c>
      <c r="F52" s="17">
        <v>2460138442.48</v>
      </c>
      <c r="G52" s="15"/>
    </row>
    <row r="53" spans="2:7" x14ac:dyDescent="0.2">
      <c r="B53" s="6" t="s">
        <v>139</v>
      </c>
      <c r="C53" s="11" t="s">
        <v>140</v>
      </c>
      <c r="D53" s="14" t="s">
        <v>90</v>
      </c>
      <c r="E53" s="14" t="s">
        <v>90</v>
      </c>
      <c r="F53" s="17">
        <v>2460138442.48</v>
      </c>
      <c r="G53" s="15"/>
    </row>
  </sheetData>
  <printOptions gridLines="1" gridLinesSet="0"/>
  <pageMargins left="0" right="0" top="0" bottom="0" header="0" footer="0"/>
  <pageSetup paperSize="9" orientation="portrait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8C9207DB8F546B864290A68A057A3" ma:contentTypeVersion="5" ma:contentTypeDescription="Create a new document." ma:contentTypeScope="" ma:versionID="fcb679420caed27d5b9bee1f6120bd97">
  <xsd:schema xmlns:xsd="http://www.w3.org/2001/XMLSchema" xmlns:xs="http://www.w3.org/2001/XMLSchema" xmlns:p="http://schemas.microsoft.com/office/2006/metadata/properties" xmlns:ns2="642c03dd-9b06-4cf6-b033-df435d4f3b62" xmlns:ns3="a9860162-b2a6-4eb4-97e2-694b423145d9" targetNamespace="http://schemas.microsoft.com/office/2006/metadata/properties" ma:root="true" ma:fieldsID="fdfcce57241c326988093e852a22cafd" ns2:_="" ns3:_="">
    <xsd:import namespace="642c03dd-9b06-4cf6-b033-df435d4f3b62"/>
    <xsd:import namespace="a9860162-b2a6-4eb4-97e2-694b42314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03dd-9b06-4cf6-b033-df435d4f3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60162-b2a6-4eb4-97e2-694b42314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544E88-CC8B-41B6-96F8-7B172522F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03dd-9b06-4cf6-b033-df435d4f3b62"/>
    <ds:schemaRef ds:uri="a9860162-b2a6-4eb4-97e2-694b42314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709ADD-4065-4D04-B452-5107E0F0F6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5AE787-40D0-421A-B24E-3CEC68806F0C}">
  <ds:schemaRefs>
    <ds:schemaRef ds:uri="http://purl.org/dc/elements/1.1/"/>
    <ds:schemaRef ds:uri="http://schemas.microsoft.com/office/2006/metadata/properties"/>
    <ds:schemaRef ds:uri="a9860162-b2a6-4eb4-97e2-694b423145d9"/>
    <ds:schemaRef ds:uri="http://purl.org/dc/terms/"/>
    <ds:schemaRef ds:uri="642c03dd-9b06-4cf6-b033-df435d4f3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ROPO10_11</vt:lpstr>
      <vt:lpstr>ROPO10_21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ZAM\ljez</dc:creator>
  <cp:keywords/>
  <dc:description/>
  <cp:lastModifiedBy>Proroková Jana</cp:lastModifiedBy>
  <cp:revision/>
  <dcterms:created xsi:type="dcterms:W3CDTF">2022-01-07T07:53:58Z</dcterms:created>
  <dcterms:modified xsi:type="dcterms:W3CDTF">2023-07-28T16:23:38Z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a7087ee-6952-4f47-a56b-529fc8bf57e0_Enabled">
    <vt:lpwstr>true</vt:lpwstr>
  </property>
  <property fmtid="{D5CDD505-2E9C-101B-9397-08002B2CF9AE}" pid="5" name="MSIP_Label_8a7087ee-6952-4f47-a56b-529fc8bf57e0_SetDate">
    <vt:lpwstr>2022-10-05T10:26:06Z</vt:lpwstr>
  </property>
  <property fmtid="{D5CDD505-2E9C-101B-9397-08002B2CF9AE}" pid="6" name="MSIP_Label_8a7087ee-6952-4f47-a56b-529fc8bf57e0_Method">
    <vt:lpwstr>Standard</vt:lpwstr>
  </property>
  <property fmtid="{D5CDD505-2E9C-101B-9397-08002B2CF9AE}" pid="7" name="MSIP_Label_8a7087ee-6952-4f47-a56b-529fc8bf57e0_Name">
    <vt:lpwstr>VIGCZ102S01</vt:lpwstr>
  </property>
  <property fmtid="{D5CDD505-2E9C-101B-9397-08002B2CF9AE}" pid="8" name="MSIP_Label_8a7087ee-6952-4f47-a56b-529fc8bf57e0_SiteId">
    <vt:lpwstr>1cf16eb8-8983-4f6f-9c5f-66decda360c4</vt:lpwstr>
  </property>
  <property fmtid="{D5CDD505-2E9C-101B-9397-08002B2CF9AE}" pid="9" name="MSIP_Label_8a7087ee-6952-4f47-a56b-529fc8bf57e0_ActionId">
    <vt:lpwstr>5a3b8d9f-ba27-434a-a90c-4cf3b12326ff</vt:lpwstr>
  </property>
  <property fmtid="{D5CDD505-2E9C-101B-9397-08002B2CF9AE}" pid="10" name="MSIP_Label_8a7087ee-6952-4f47-a56b-529fc8bf57e0_ContentBits">
    <vt:lpwstr>0</vt:lpwstr>
  </property>
  <property fmtid="{D5CDD505-2E9C-101B-9397-08002B2CF9AE}" pid="11" name="ContentTypeId">
    <vt:lpwstr>0x010100ABE8C9207DB8F546B864290A68A057A3</vt:lpwstr>
  </property>
</Properties>
</file>