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360" yWindow="30" windowWidth="15165" windowHeight="8625"/>
  </bookViews>
  <sheets>
    <sheet name="1" sheetId="1" r:id="rId1"/>
    <sheet name="2" sheetId="2" r:id="rId2"/>
  </sheets>
  <calcPr calcId="145621"/>
  <extLst>
    <ext uri="{B58B0392-4F1F-4190-BB64-5DF3571DCE5F}">
      <xcalcf:calcFeatures xmlns:xcalcf="http://schemas.microsoft.com/office/spreadsheetml/2018/calcfeatures"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2" l="1"/>
  <c r="E38" i="2"/>
  <c r="E33" i="2"/>
  <c r="E29" i="2"/>
  <c r="C29" i="2" s="1"/>
  <c r="D29" i="2"/>
  <c r="E26" i="2"/>
  <c r="D26" i="2"/>
  <c r="E23" i="2"/>
  <c r="C23" i="2" s="1"/>
  <c r="D23" i="2"/>
  <c r="E19" i="2"/>
  <c r="D19" i="2"/>
  <c r="E18" i="2"/>
  <c r="C18" i="2" s="1"/>
  <c r="D18" i="2"/>
  <c r="E7" i="2"/>
  <c r="E6" i="2" s="1"/>
  <c r="C32" i="2"/>
  <c r="C31" i="2"/>
  <c r="C30" i="2"/>
  <c r="C28" i="2"/>
  <c r="C27" i="2"/>
  <c r="C26" i="2"/>
  <c r="C25" i="2"/>
  <c r="C24" i="2"/>
  <c r="C22" i="2"/>
  <c r="C21" i="2"/>
  <c r="C20" i="2"/>
  <c r="C19" i="2"/>
  <c r="E41" i="1"/>
  <c r="E39" i="1" s="1"/>
  <c r="D41" i="1"/>
  <c r="C41" i="1" s="1"/>
  <c r="E35" i="1"/>
  <c r="D35" i="1"/>
  <c r="C35" i="1" s="1"/>
  <c r="E30" i="1"/>
  <c r="D30" i="1"/>
  <c r="C30" i="1" s="1"/>
  <c r="E29" i="1"/>
  <c r="D29" i="1"/>
  <c r="C29" i="1" s="1"/>
  <c r="E13" i="1"/>
  <c r="D13" i="1"/>
  <c r="C13" i="1" s="1"/>
  <c r="C45" i="1"/>
  <c r="C44" i="1"/>
  <c r="C43" i="1"/>
  <c r="C42" i="1"/>
  <c r="C40" i="1"/>
  <c r="C38" i="1"/>
  <c r="C37" i="1"/>
  <c r="C36" i="1"/>
  <c r="C34" i="1"/>
  <c r="C33" i="1"/>
  <c r="C32" i="1"/>
  <c r="C31" i="1"/>
  <c r="C28" i="1"/>
  <c r="C27" i="1"/>
  <c r="C26" i="1"/>
  <c r="C25" i="1"/>
  <c r="C24" i="1"/>
  <c r="C23" i="1"/>
  <c r="C22" i="1"/>
  <c r="C20" i="1" s="1"/>
  <c r="C21" i="1"/>
  <c r="C19" i="1"/>
  <c r="C17" i="1"/>
  <c r="C16" i="1"/>
  <c r="C15" i="1"/>
  <c r="C14" i="1"/>
  <c r="C12" i="1"/>
  <c r="C11" i="1"/>
  <c r="C9" i="1"/>
  <c r="C8" i="1"/>
  <c r="C7" i="1"/>
  <c r="E20" i="1"/>
  <c r="E18" i="1" s="1"/>
  <c r="D20" i="1"/>
  <c r="D18" i="1" s="1"/>
  <c r="E10" i="1" l="1"/>
  <c r="D10" i="1"/>
  <c r="D6" i="1" s="1"/>
  <c r="E6" i="1"/>
  <c r="C18" i="1"/>
  <c r="D39" i="1"/>
  <c r="C39" i="1" s="1"/>
  <c r="C6" i="1" l="1"/>
  <c r="C10" i="1"/>
</calcChain>
</file>

<file path=xl/sharedStrings.xml><?xml version="1.0" encoding="utf-8"?>
<sst xmlns="http://schemas.openxmlformats.org/spreadsheetml/2006/main" count="163" uniqueCount="99">
  <si>
    <t>&lt; 1 &gt;  Rozvahová aktiva ~ ROPO10_11</t>
  </si>
  <si>
    <t>Údaj nekompenzovaný o opravné položky a oprávky</t>
  </si>
  <si>
    <t>Opravné položky a oprávky</t>
  </si>
  <si>
    <t>Údaj kompenzovaný o opravné položky a oprávky</t>
  </si>
  <si>
    <t>Aktiva celkem</t>
  </si>
  <si>
    <t>Pohledávky za upsaný základní kapitál</t>
  </si>
  <si>
    <t>Dlouhodobý nehmotný majetek</t>
  </si>
  <si>
    <t>z toho goodwill</t>
  </si>
  <si>
    <t>Investice</t>
  </si>
  <si>
    <t>Pozemky a stavby</t>
  </si>
  <si>
    <t>provozní investice</t>
  </si>
  <si>
    <t>Investice v podnikatelských seskupeních</t>
  </si>
  <si>
    <t>Podíly v ovládaných osobách</t>
  </si>
  <si>
    <t>Dluhové CP vydané ovládanými osobami a zápůjčky a úvěry těmto osobám</t>
  </si>
  <si>
    <t>Podíly s podstatným vlivem</t>
  </si>
  <si>
    <t>Dluhové CP vydané os., ve kterých má úč. jedn. podst. vliv</t>
  </si>
  <si>
    <t>Jiné investice</t>
  </si>
  <si>
    <t>Akcie a ostatní CP s proměnlivým výnosem, ostatní podíly</t>
  </si>
  <si>
    <t>Dluhové cenné papíry</t>
  </si>
  <si>
    <t>Dluhové cenné papíry oceňované reálnou hodnotou</t>
  </si>
  <si>
    <t>Dluhové cenné papíry držené do splatnosti</t>
  </si>
  <si>
    <t>Investice v investičních sdruženích</t>
  </si>
  <si>
    <t>Ostatní zápůjčky a úvěry</t>
  </si>
  <si>
    <t>Depozita u finančních institucí</t>
  </si>
  <si>
    <t>Ostatní investice</t>
  </si>
  <si>
    <t>Depozita při aktivním zajištění</t>
  </si>
  <si>
    <t>Investice životního pojištění, je-li nositelem inv. rizika pojistník</t>
  </si>
  <si>
    <t>Dlužníci</t>
  </si>
  <si>
    <t>Pohledávky z operací přímého pojištění</t>
  </si>
  <si>
    <t>Pojistníci</t>
  </si>
  <si>
    <t>Pojišťovací 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</si>
  <si>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</si>
  <si>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</si>
  <si>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</si>
  <si>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</si>
  <si>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</si>
  <si>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</si>
  <si>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</si>
  <si>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</si>
  <si>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</si>
  <si>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</si>
  <si>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</si>
  <si>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</si>
  <si>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z toho dohadné položky aktivní</t>
  </si>
  <si>
    <t>@</t>
  </si>
  <si>
    <t>&lt; 2 &gt;  Rozvahová pasiva ~ ROPO10_21</t>
  </si>
  <si>
    <t>Hrubá hodnota</t>
  </si>
  <si>
    <t>Hodnota zajištění</t>
  </si>
  <si>
    <t>Čistá hodnota</t>
  </si>
  <si>
    <t>Pasiva celkem</t>
  </si>
  <si>
    <t>Vlastní kapitál</t>
  </si>
  <si>
    <t>Základní kapitál</t>
  </si>
  <si>
    <t>z toho změny základního kapitálu</t>
  </si>
  <si>
    <t>Emisní ážio</t>
  </si>
  <si>
    <t>Rezervní fond na nové ocenění</t>
  </si>
  <si>
    <t>Ostatní kapitálové fondy</t>
  </si>
  <si>
    <t>z toho oceňovací rozdíly z ocenění reálnou hodnotou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</si>
  <si>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</si>
  <si>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</si>
  <si>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</si>
  <si>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</si>
  <si>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</si>
  <si>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</si>
  <si>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</si>
  <si>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</si>
  <si>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na životní pojištění</t>
  </si>
  <si>
    <t>Rezerva na pojistná plnění nevyřízených pojistných událostí</t>
  </si>
  <si>
    <t>Rezerva na pojistná plnění nevyř. pojist. událostí vztahující se k poj. odv. ŽP</t>
  </si>
  <si>
    <t>Rezerva na pojistná plnění nevyř. pojist. událostí vztahující se k poj. odv. NP</t>
  </si>
  <si>
    <t>Rezerva na bonusy a slevy</t>
  </si>
  <si>
    <t>Rezerva na bonusy a slevy vztahující se k poj. odv. ŽP</t>
  </si>
  <si>
    <t>Rezerva na bonusy a slevy vztahující se k poj. odv. NP</t>
  </si>
  <si>
    <t>Ostatní technické rezervy</t>
  </si>
  <si>
    <t>Ostatní technické rezervy vztahující se k poj. odv. ŽP</t>
  </si>
  <si>
    <t>Ostatní technické rezervy vztahující se k poj. odv. NP</t>
  </si>
  <si>
    <t>Technické rezervy u ŽP, kde jsou nositelem inv. rizika pojistníci</t>
  </si>
  <si>
    <t>Rezervy</t>
  </si>
  <si>
    <t>Rezerva na penzijní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</si>
  <si>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</si>
  <si>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</si>
  <si>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</si>
  <si>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</si>
  <si>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</si>
  <si>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</si>
  <si>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Závazky z dluhových cenných papírů</t>
  </si>
  <si>
    <t>z toho směnitelné (konvertibilní) dluhopisy</t>
  </si>
  <si>
    <t>Závazky vůči finančním institucím</t>
  </si>
  <si>
    <t>Ostatní závazky</t>
  </si>
  <si>
    <t>z toho daňové závazky a závazky ze sociálního zabezpečení</t>
  </si>
  <si>
    <t>Garanční fond Kanceláře</t>
  </si>
  <si>
    <t>Fond zábrany škod</t>
  </si>
  <si>
    <t>Přechodné účty pasiv</t>
  </si>
  <si>
    <t>Výdaje příštích období a výnosy příštích období</t>
  </si>
  <si>
    <t>Ostatní přechodné účty pasiv</t>
  </si>
  <si>
    <t>z toho dohadné položky pasivní</t>
  </si>
  <si>
    <t>XX</t>
  </si>
  <si>
    <t>31.03.2019</t>
  </si>
  <si>
    <t>Rozvaha pojišťovny</t>
  </si>
  <si>
    <t>Kooperativa pojišťovna, a.s., VIG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</si>
</sst>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1" x14ac:knownFonts="1">
    <font>
      <sz val="8"/>
      <name val="Arial"/>
      <charset val="238"/>
    </font>
    <font>
      <sz val="8"/>
      <name val="Arial"/>
      <charset val="238"/>
    </font>
    <font>
      <b/>
      <sz val="8"/>
      <name val="Arial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24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 applyAlignment="0"/>
    <xf numFmtId="49" fontId="1" fillId="2" borderId="1" applyAlignment="0"/>
    <xf numFmtId="164" fontId="1" fillId="3" borderId="1" applyAlignment="0"/>
    <xf numFmtId="164" fontId="2" fillId="4" borderId="1" applyAlignment="0"/>
  </cellStyleXfs>
  <cellXfs count="20"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0" fillId="0" borderId="2" xfId="0" applyBorder="1"/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1" fillId="5" borderId="1" xfId="2" applyNumberFormat="1" applyFill="1" applyBorder="1"/>
    <xf numFmtId="164" fontId="2" fillId="4" borderId="1" xfId="3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4"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45"/>
  <sheetViews>
    <sheetView tabSelected="1" zoomScale="85" zoomScaleNormal="85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63" bestFit="1" customWidth="1"/>
    <col min="2" max="2" width="4.83203125" customWidth="1"/>
    <col min="3" max="5" width="17.83203125" customWidth="1"/>
    <col min="6" max="6" width="13.83203125" customWidth="1"/>
  </cols>
  <sheetData>
    <row r="1" spans="1:6" x14ac:dyDescent="0.25">
      <c r="A1" s="1" t="s">
        <v>97</v>
      </c>
      <c r="E1" s="2" t="s">
        <v>96</v>
      </c>
      <c r="F1" s="2"/>
    </row>
    <row r="2" spans="1:6" s="3" customFormat="1" ht="18.75" customHeight="1" x14ac:dyDescent="0.2">
      <c r="A2" s="4" t="s">
        <v>98</v>
      </c>
    </row>
    <row r="3" spans="1:6" x14ac:dyDescent="0.25">
      <c r="A3" s="5" t="s">
        <v>0</v>
      </c>
      <c r="F3" s="6"/>
    </row>
    <row r="4" spans="1:6" ht="45" x14ac:dyDescent="0.25">
      <c r="A4" s="7"/>
      <c r="B4" s="9"/>
      <c r="C4" s="9" t="s">
        <v>1</v>
      </c>
      <c r="D4" s="9" t="s">
        <v>2</v>
      </c>
      <c r="E4" s="9" t="s">
        <v>3</v>
      </c>
    </row>
    <row r="5" spans="1:6" x14ac:dyDescent="0.25">
      <c r="A5" s="7"/>
      <c r="B5" s="11" t="s">
        <v>44</v>
      </c>
      <c r="C5" s="10">
        <v>1</v>
      </c>
      <c r="D5" s="10">
        <v>2</v>
      </c>
      <c r="E5" s="10">
        <v>3</v>
      </c>
    </row>
    <row r="6" spans="1:6" x14ac:dyDescent="0.25">
      <c r="A6" s="7" t="s">
        <v>4</v>
      </c>
      <c r="B6" s="8">
        <v>1</v>
      </c>
      <c r="C6" s="13">
        <f t="shared" ref="C6:C19" si="0">E6+D6</f>
        <v>102803341668.21999</v>
      </c>
      <c r="D6" s="13">
        <f>D7+D8+D10+D28+D29+D35+D39</f>
        <v>3826552699.8999996</v>
      </c>
      <c r="E6" s="13">
        <f>E7+E8+E10+E28+E29+E35+E39</f>
        <v>98976788968.319992</v>
      </c>
    </row>
    <row r="7" spans="1:6" x14ac:dyDescent="0.25">
      <c r="A7" s="7" t="s">
        <v>5</v>
      </c>
      <c r="B7" s="8">
        <v>2</v>
      </c>
      <c r="C7" s="13">
        <f t="shared" si="0"/>
        <v>0</v>
      </c>
      <c r="D7" s="12">
        <v>0</v>
      </c>
      <c r="E7" s="12">
        <v>0</v>
      </c>
    </row>
    <row r="8" spans="1:6" x14ac:dyDescent="0.25">
      <c r="A8" s="7" t="s">
        <v>6</v>
      </c>
      <c r="B8" s="8">
        <v>3</v>
      </c>
      <c r="C8" s="13">
        <f t="shared" si="0"/>
        <v>1997896829.21</v>
      </c>
      <c r="D8" s="12">
        <v>1612785425.8299999</v>
      </c>
      <c r="E8" s="12">
        <v>385111403.38</v>
      </c>
    </row>
    <row r="9" spans="1:6" x14ac:dyDescent="0.25">
      <c r="A9" s="7" t="s">
        <v>7</v>
      </c>
      <c r="B9" s="8">
        <v>4</v>
      </c>
      <c r="C9" s="13">
        <f t="shared" si="0"/>
        <v>0</v>
      </c>
      <c r="D9" s="12">
        <v>0</v>
      </c>
      <c r="E9" s="12">
        <v>0</v>
      </c>
    </row>
    <row r="10" spans="1:6" x14ac:dyDescent="0.25">
      <c r="A10" s="7" t="s">
        <v>8</v>
      </c>
      <c r="B10" s="8">
        <v>5</v>
      </c>
      <c r="C10" s="13">
        <f t="shared" si="0"/>
        <v>80694841025.329987</v>
      </c>
      <c r="D10" s="13">
        <f>D11+D13+D18+D27</f>
        <v>1088557999.0599999</v>
      </c>
      <c r="E10" s="13">
        <f>E11+E13+E18+E27</f>
        <v>79606283026.269989</v>
      </c>
    </row>
    <row r="11" spans="1:6" x14ac:dyDescent="0.25">
      <c r="A11" s="7" t="s">
        <v>9</v>
      </c>
      <c r="B11" s="8">
        <v>6</v>
      </c>
      <c r="C11" s="13">
        <f t="shared" si="0"/>
        <v>2614726799.5100002</v>
      </c>
      <c r="D11" s="12">
        <v>1088557999.0599999</v>
      </c>
      <c r="E11" s="12">
        <v>1526168800.45</v>
      </c>
    </row>
    <row r="12" spans="1:6" x14ac:dyDescent="0.25">
      <c r="A12" s="7" t="s">
        <v>10</v>
      </c>
      <c r="B12" s="8">
        <v>7</v>
      </c>
      <c r="C12" s="13">
        <f t="shared" si="0"/>
        <v>2278895201.5799999</v>
      </c>
      <c r="D12" s="12">
        <v>1075528682.9100001</v>
      </c>
      <c r="E12" s="12">
        <v>1203366518.6700001</v>
      </c>
    </row>
    <row r="13" spans="1:6" x14ac:dyDescent="0.25">
      <c r="A13" s="7" t="s">
        <v>11</v>
      </c>
      <c r="B13" s="8">
        <v>8</v>
      </c>
      <c r="C13" s="13">
        <f t="shared" si="0"/>
        <v>8555395907</v>
      </c>
      <c r="D13" s="13">
        <f>D14+D15+D16+D17</f>
        <v>0</v>
      </c>
      <c r="E13" s="13">
        <f>E14+E15+E16+E17</f>
        <v>8555395907</v>
      </c>
    </row>
    <row r="14" spans="1:6" x14ac:dyDescent="0.25">
      <c r="A14" s="7" t="s">
        <v>12</v>
      </c>
      <c r="B14" s="8">
        <v>9</v>
      </c>
      <c r="C14" s="13">
        <f t="shared" si="0"/>
        <v>7833919848.0699997</v>
      </c>
      <c r="D14" s="12">
        <v>0</v>
      </c>
      <c r="E14" s="12">
        <v>7833919848.0699997</v>
      </c>
    </row>
    <row r="15" spans="1:6" x14ac:dyDescent="0.25">
      <c r="A15" s="7" t="s">
        <v>13</v>
      </c>
      <c r="B15" s="8">
        <v>10</v>
      </c>
      <c r="C15" s="13">
        <f t="shared" si="0"/>
        <v>647214452.38999999</v>
      </c>
      <c r="D15" s="12">
        <v>0</v>
      </c>
      <c r="E15" s="12">
        <v>647214452.38999999</v>
      </c>
    </row>
    <row r="16" spans="1:6" x14ac:dyDescent="0.25">
      <c r="A16" s="7" t="s">
        <v>14</v>
      </c>
      <c r="B16" s="8">
        <v>11</v>
      </c>
      <c r="C16" s="13">
        <f t="shared" si="0"/>
        <v>74261606.540000007</v>
      </c>
      <c r="D16" s="12">
        <v>0</v>
      </c>
      <c r="E16" s="12">
        <v>74261606.540000007</v>
      </c>
    </row>
    <row r="17" spans="1:5" x14ac:dyDescent="0.25">
      <c r="A17" s="7" t="s">
        <v>15</v>
      </c>
      <c r="B17" s="8">
        <v>12</v>
      </c>
      <c r="C17" s="13">
        <f t="shared" si="0"/>
        <v>0</v>
      </c>
      <c r="D17" s="12">
        <v>0</v>
      </c>
      <c r="E17" s="12">
        <v>0</v>
      </c>
    </row>
    <row r="18" spans="1:5" x14ac:dyDescent="0.25">
      <c r="A18" s="7" t="s">
        <v>16</v>
      </c>
      <c r="B18" s="8">
        <v>13</v>
      </c>
      <c r="C18" s="13">
        <f t="shared" si="0"/>
        <v>69524718318.819992</v>
      </c>
      <c r="D18" s="13">
        <f>D19+D20+D23+D24+D25+D26</f>
        <v>0</v>
      </c>
      <c r="E18" s="13">
        <f>E19+E20+E23+E24+E25+E26</f>
        <v>69524718318.819992</v>
      </c>
    </row>
    <row r="19" spans="1:5" x14ac:dyDescent="0.25">
      <c r="A19" s="7" t="s">
        <v>17</v>
      </c>
      <c r="B19" s="8">
        <v>14</v>
      </c>
      <c r="C19" s="13">
        <f t="shared" si="0"/>
        <v>7138396626.8000002</v>
      </c>
      <c r="D19" s="12">
        <v>0</v>
      </c>
      <c r="E19" s="12">
        <v>7138396626.8000002</v>
      </c>
    </row>
    <row r="20" spans="1:5" x14ac:dyDescent="0.25">
      <c r="A20" s="7" t="s">
        <v>18</v>
      </c>
      <c r="B20" s="8">
        <v>15</v>
      </c>
      <c r="C20" s="13">
        <f>C21+C22</f>
        <v>57422894119.940002</v>
      </c>
      <c r="D20" s="13">
        <f>D21+D22</f>
        <v>0</v>
      </c>
      <c r="E20" s="13">
        <f>E21+E22</f>
        <v>57422894119.940002</v>
      </c>
    </row>
    <row r="21" spans="1:5" x14ac:dyDescent="0.25">
      <c r="A21" s="7" t="s">
        <v>19</v>
      </c>
      <c r="B21" s="8">
        <v>16</v>
      </c>
      <c r="C21" s="13">
        <f t="shared" ref="C21:C45" si="1">E21+D21</f>
        <v>11059182853.01</v>
      </c>
      <c r="D21" s="12">
        <v>0</v>
      </c>
      <c r="E21" s="12">
        <v>11059182853.01</v>
      </c>
    </row>
    <row r="22" spans="1:5" x14ac:dyDescent="0.25">
      <c r="A22" s="7" t="s">
        <v>20</v>
      </c>
      <c r="B22" s="8">
        <v>17</v>
      </c>
      <c r="C22" s="13">
        <f t="shared" si="1"/>
        <v>46363711266.93</v>
      </c>
      <c r="D22" s="12"/>
      <c r="E22" s="12">
        <v>46363711266.93</v>
      </c>
    </row>
    <row r="23" spans="1:5" x14ac:dyDescent="0.25">
      <c r="A23" s="7" t="s">
        <v>21</v>
      </c>
      <c r="B23" s="8">
        <v>18</v>
      </c>
      <c r="C23" s="13">
        <f t="shared" si="1"/>
        <v>0</v>
      </c>
      <c r="D23" s="12">
        <v>0</v>
      </c>
      <c r="E23" s="12">
        <v>0</v>
      </c>
    </row>
    <row r="24" spans="1:5" x14ac:dyDescent="0.25">
      <c r="A24" s="7" t="s">
        <v>22</v>
      </c>
      <c r="B24" s="8">
        <v>19</v>
      </c>
      <c r="C24" s="13">
        <f t="shared" si="1"/>
        <v>1403869086.1099999</v>
      </c>
      <c r="D24" s="12">
        <v>0</v>
      </c>
      <c r="E24" s="12">
        <v>1403869086.1099999</v>
      </c>
    </row>
    <row r="25" spans="1:5" x14ac:dyDescent="0.25">
      <c r="A25" s="7" t="s">
        <v>23</v>
      </c>
      <c r="B25" s="8">
        <v>20</v>
      </c>
      <c r="C25" s="13">
        <f t="shared" si="1"/>
        <v>3529856815.79</v>
      </c>
      <c r="D25" s="12">
        <v>0</v>
      </c>
      <c r="E25" s="12">
        <v>3529856815.79</v>
      </c>
    </row>
    <row r="26" spans="1:5" x14ac:dyDescent="0.25">
      <c r="A26" s="7" t="s">
        <v>24</v>
      </c>
      <c r="B26" s="8">
        <v>21</v>
      </c>
      <c r="C26" s="13">
        <f t="shared" si="1"/>
        <v>29701670.18</v>
      </c>
      <c r="D26" s="12">
        <v>0</v>
      </c>
      <c r="E26" s="12">
        <v>29701670.18</v>
      </c>
    </row>
    <row r="27" spans="1:5" x14ac:dyDescent="0.25">
      <c r="A27" s="7" t="s">
        <v>25</v>
      </c>
      <c r="B27" s="8">
        <v>22</v>
      </c>
      <c r="C27" s="13">
        <f t="shared" si="1"/>
        <v>0</v>
      </c>
      <c r="D27" s="12">
        <v>0</v>
      </c>
      <c r="E27" s="12">
        <v>0</v>
      </c>
    </row>
    <row r="28" spans="1:5" x14ac:dyDescent="0.25">
      <c r="A28" s="7" t="s">
        <v>26</v>
      </c>
      <c r="B28" s="8">
        <v>23</v>
      </c>
      <c r="C28" s="13">
        <f t="shared" si="1"/>
        <v>7345612132.9200001</v>
      </c>
      <c r="D28" s="12">
        <v>0</v>
      </c>
      <c r="E28" s="12">
        <v>7345612132.9200001</v>
      </c>
    </row>
    <row r="29" spans="1:5" x14ac:dyDescent="0.25">
      <c r="A29" s="7" t="s">
        <v>27</v>
      </c>
      <c r="B29" s="8">
        <v>24</v>
      </c>
      <c r="C29" s="13">
        <f t="shared" si="1"/>
        <v>2537528058.9200001</v>
      </c>
      <c r="D29" s="13">
        <f>D30+D33+D34</f>
        <v>437834415.98000002</v>
      </c>
      <c r="E29" s="13">
        <f>E30+E33+E34</f>
        <v>2099693642.9400001</v>
      </c>
    </row>
    <row r="30" spans="1:5" x14ac:dyDescent="0.25">
      <c r="A30" s="7" t="s">
        <v>28</v>
      </c>
      <c r="B30" s="8">
        <v>25</v>
      </c>
      <c r="C30" s="13">
        <f t="shared" si="1"/>
        <v>2051968313.75</v>
      </c>
      <c r="D30" s="13">
        <f>D31+D32</f>
        <v>434664300.98000002</v>
      </c>
      <c r="E30" s="13">
        <f>E31+E32</f>
        <v>1617304012.77</v>
      </c>
    </row>
    <row r="31" spans="1:5" x14ac:dyDescent="0.25">
      <c r="A31" s="7" t="s">
        <v>29</v>
      </c>
      <c r="B31" s="8">
        <v>26</v>
      </c>
      <c r="C31" s="13">
        <f t="shared" si="1"/>
        <v>2007807219.22</v>
      </c>
      <c r="D31" s="12">
        <v>400690337.05000001</v>
      </c>
      <c r="E31" s="12">
        <v>1607116882.1700001</v>
      </c>
    </row>
    <row r="32" spans="1:5" x14ac:dyDescent="0.25">
      <c r="A32" s="7" t="s">
        <v>30</v>
      </c>
      <c r="B32" s="8">
        <v>27</v>
      </c>
      <c r="C32" s="13">
        <f t="shared" si="1"/>
        <v>44161094.530000001</v>
      </c>
      <c r="D32" s="12">
        <v>33973963.93</v>
      </c>
      <c r="E32" s="12">
        <v>10187130.6</v>
      </c>
    </row>
    <row r="33" spans="1:5" x14ac:dyDescent="0.25">
      <c r="A33" s="7" t="s">
        <v>31</v>
      </c>
      <c r="B33" s="8">
        <v>28</v>
      </c>
      <c r="C33" s="13">
        <f t="shared" si="1"/>
        <v>330303541.29000002</v>
      </c>
      <c r="D33" s="12">
        <v>0</v>
      </c>
      <c r="E33" s="12">
        <v>330303541.29000002</v>
      </c>
    </row>
    <row r="34" spans="1:5" x14ac:dyDescent="0.25">
      <c r="A34" s="7" t="s">
        <v>32</v>
      </c>
      <c r="B34" s="8">
        <v>29</v>
      </c>
      <c r="C34" s="13">
        <f t="shared" si="1"/>
        <v>155256203.88</v>
      </c>
      <c r="D34" s="12">
        <v>3170115</v>
      </c>
      <c r="E34" s="12">
        <v>152086088.88</v>
      </c>
    </row>
    <row r="35" spans="1:5" x14ac:dyDescent="0.25">
      <c r="A35" s="7" t="s">
        <v>33</v>
      </c>
      <c r="B35" s="8">
        <v>30</v>
      </c>
      <c r="C35" s="13">
        <f t="shared" si="1"/>
        <v>1445938793.3399999</v>
      </c>
      <c r="D35" s="13">
        <f>D36+D37+D38</f>
        <v>687374859.02999997</v>
      </c>
      <c r="E35" s="13">
        <f>E36+E37+E38</f>
        <v>758563934.30999994</v>
      </c>
    </row>
    <row r="36" spans="1:5" x14ac:dyDescent="0.25">
      <c r="A36" s="7" t="s">
        <v>34</v>
      </c>
      <c r="B36" s="8">
        <v>31</v>
      </c>
      <c r="C36" s="13">
        <f t="shared" si="1"/>
        <v>1159594095.5899999</v>
      </c>
      <c r="D36" s="12">
        <v>687374859.02999997</v>
      </c>
      <c r="E36" s="12">
        <v>472219236.56</v>
      </c>
    </row>
    <row r="37" spans="1:5" x14ac:dyDescent="0.25">
      <c r="A37" s="7" t="s">
        <v>35</v>
      </c>
      <c r="B37" s="8">
        <v>32</v>
      </c>
      <c r="C37" s="13">
        <f t="shared" si="1"/>
        <v>286344697.75</v>
      </c>
      <c r="D37" s="12">
        <v>0</v>
      </c>
      <c r="E37" s="12">
        <v>286344697.75</v>
      </c>
    </row>
    <row r="38" spans="1:5" x14ac:dyDescent="0.25">
      <c r="A38" s="7" t="s">
        <v>36</v>
      </c>
      <c r="B38" s="8">
        <v>33</v>
      </c>
      <c r="C38" s="13">
        <f t="shared" si="1"/>
        <v>0</v>
      </c>
      <c r="D38" s="12">
        <v>0</v>
      </c>
      <c r="E38" s="12">
        <v>0</v>
      </c>
    </row>
    <row r="39" spans="1:5" x14ac:dyDescent="0.25">
      <c r="A39" s="7" t="s">
        <v>37</v>
      </c>
      <c r="B39" s="8">
        <v>34</v>
      </c>
      <c r="C39" s="13">
        <f t="shared" si="1"/>
        <v>8781524828.5</v>
      </c>
      <c r="D39" s="13">
        <f>D40+D41+D44</f>
        <v>0</v>
      </c>
      <c r="E39" s="13">
        <f>E40+E41+E44</f>
        <v>8781524828.5</v>
      </c>
    </row>
    <row r="40" spans="1:5" x14ac:dyDescent="0.25">
      <c r="A40" s="7" t="s">
        <v>38</v>
      </c>
      <c r="B40" s="8">
        <v>35</v>
      </c>
      <c r="C40" s="13">
        <f t="shared" si="1"/>
        <v>0</v>
      </c>
      <c r="D40" s="12">
        <v>0</v>
      </c>
      <c r="E40" s="12">
        <v>0</v>
      </c>
    </row>
    <row r="41" spans="1:5" x14ac:dyDescent="0.25">
      <c r="A41" s="7" t="s">
        <v>39</v>
      </c>
      <c r="B41" s="8">
        <v>36</v>
      </c>
      <c r="C41" s="13">
        <f t="shared" si="1"/>
        <v>4954557555.6999998</v>
      </c>
      <c r="D41" s="13">
        <f>D42+D43</f>
        <v>0</v>
      </c>
      <c r="E41" s="13">
        <f>E42+E43</f>
        <v>4954557555.6999998</v>
      </c>
    </row>
    <row r="42" spans="1:5" x14ac:dyDescent="0.25">
      <c r="A42" s="7" t="s">
        <v>40</v>
      </c>
      <c r="B42" s="8">
        <v>37</v>
      </c>
      <c r="C42" s="13">
        <f t="shared" si="1"/>
        <v>3806651765.5900002</v>
      </c>
      <c r="D42" s="12">
        <v>0</v>
      </c>
      <c r="E42" s="12">
        <v>3806651765.5900002</v>
      </c>
    </row>
    <row r="43" spans="1:5" x14ac:dyDescent="0.25">
      <c r="A43" s="7" t="s">
        <v>41</v>
      </c>
      <c r="B43" s="8">
        <v>38</v>
      </c>
      <c r="C43" s="13">
        <f t="shared" si="1"/>
        <v>1147905790.1099999</v>
      </c>
      <c r="D43" s="12">
        <v>0</v>
      </c>
      <c r="E43" s="12">
        <v>1147905790.1099999</v>
      </c>
    </row>
    <row r="44" spans="1:5" x14ac:dyDescent="0.25">
      <c r="A44" s="7" t="s">
        <v>42</v>
      </c>
      <c r="B44" s="8">
        <v>39</v>
      </c>
      <c r="C44" s="13">
        <f t="shared" si="1"/>
        <v>3826967272.8000002</v>
      </c>
      <c r="D44" s="12">
        <v>0</v>
      </c>
      <c r="E44" s="12">
        <v>3826967272.8000002</v>
      </c>
    </row>
    <row r="45" spans="1:5" x14ac:dyDescent="0.25">
      <c r="A45" s="7" t="s">
        <v>43</v>
      </c>
      <c r="B45" s="8">
        <v>40</v>
      </c>
      <c r="C45" s="13">
        <f t="shared" si="1"/>
        <v>313695256.31</v>
      </c>
      <c r="D45" s="12">
        <v>0</v>
      </c>
      <c r="E45" s="12">
        <v>313695256.31</v>
      </c>
    </row>
  </sheetData>
  <phoneticPr fontId="0" type="noConversion"/>
  <pageMargins left="0.78740157480314998" right="0.55118110236220497" top="0.90551181102362199" bottom="0.90551181102362199" header="0.511811023622047" footer="0.511811023622047"/>
  <pageSetup paperSize="9" scale="92" pageOrder="overThenDown" orientation="portrait" r:id="rId1"/>
  <headerFooter alignWithMargins="0">
    <oddHeader>&amp;CPOJ (ČNB) 10-04</oddHeader>
    <oddFooter>&amp;LROPOS10 - &amp;F&amp;Cčást &lt; &amp;A &gt;&amp;R&amp;Rstrana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F51"/>
  <sheetViews>
    <sheetView zoomScale="85" zoomScaleNormal="85" workbookViewId="0">
      <pane xSplit="2" ySplit="5" topLeftCell="C6" activePane="bottomRight" state="frozen"/>
      <selection pane="topRight"/>
      <selection pane="bottomLeft"/>
      <selection pane="bottomRight" activeCell="E1" sqref="E1"/>
    </sheetView>
  </sheetViews>
  <sheetFormatPr defaultRowHeight="15" x14ac:dyDescent="0.25"/>
  <cols>
    <col min="1" max="1" width="63.83203125" bestFit="1" customWidth="1"/>
    <col min="2" max="2" width="4.83203125" customWidth="1"/>
    <col min="3" max="5" width="17.83203125" customWidth="1"/>
    <col min="6" max="6" width="13.83203125" customWidth="1"/>
  </cols>
  <sheetData>
    <row r="1" spans="1:6" x14ac:dyDescent="0.25">
      <c r="A1" s="1" t="s">
        <v>97</v>
      </c>
      <c r="E1" s="2" t="s">
        <v>96</v>
      </c>
      <c r="F1" s="2"/>
    </row>
    <row r="2" spans="1:6" x14ac:dyDescent="0.25">
      <c r="A2" s="4"/>
    </row>
    <row r="3" spans="1:6" x14ac:dyDescent="0.25">
      <c r="A3" s="5" t="s">
        <v>45</v>
      </c>
      <c r="F3" s="6"/>
    </row>
    <row r="4" spans="1:6" x14ac:dyDescent="0.25">
      <c r="A4" s="7"/>
      <c r="B4" s="9"/>
      <c r="C4" s="9" t="s">
        <v>46</v>
      </c>
      <c r="D4" s="9" t="s">
        <v>47</v>
      </c>
      <c r="E4" s="9" t="s">
        <v>48</v>
      </c>
    </row>
    <row r="5" spans="1:6" x14ac:dyDescent="0.25">
      <c r="A5" s="7"/>
      <c r="B5" s="11" t="s">
        <v>44</v>
      </c>
      <c r="C5" s="10">
        <v>1</v>
      </c>
      <c r="D5" s="10">
        <v>2</v>
      </c>
      <c r="E5" s="10">
        <v>3</v>
      </c>
    </row>
    <row r="6" spans="1:6" x14ac:dyDescent="0.25">
      <c r="A6" s="7" t="s">
        <v>49</v>
      </c>
      <c r="B6" s="8">
        <v>1</v>
      </c>
      <c r="C6" s="14" t="s">
        <v>95</v>
      </c>
      <c r="D6" s="15" t="s">
        <v>95</v>
      </c>
      <c r="E6" s="13">
        <f>E7+E17+E18+E32+E33+E37+E38+E48</f>
        <v>98976788968.319977</v>
      </c>
    </row>
    <row r="7" spans="1:6" x14ac:dyDescent="0.25">
      <c r="A7" s="7" t="s">
        <v>50</v>
      </c>
      <c r="B7" s="8">
        <v>2</v>
      </c>
      <c r="C7" s="16" t="s">
        <v>95</v>
      </c>
      <c r="D7" s="17" t="s">
        <v>95</v>
      </c>
      <c r="E7" s="13">
        <f>E8+E10+E11+E12+E14+E15+E16</f>
        <v>19342392324.27</v>
      </c>
    </row>
    <row r="8" spans="1:6" x14ac:dyDescent="0.25">
      <c r="A8" s="7" t="s">
        <v>51</v>
      </c>
      <c r="B8" s="8">
        <v>3</v>
      </c>
      <c r="C8" s="16" t="s">
        <v>95</v>
      </c>
      <c r="D8" s="17" t="s">
        <v>95</v>
      </c>
      <c r="E8" s="12">
        <v>4302129000</v>
      </c>
    </row>
    <row r="9" spans="1:6" x14ac:dyDescent="0.25">
      <c r="A9" s="7" t="s">
        <v>52</v>
      </c>
      <c r="B9" s="8">
        <v>4</v>
      </c>
      <c r="C9" s="16" t="s">
        <v>95</v>
      </c>
      <c r="D9" s="17" t="s">
        <v>95</v>
      </c>
      <c r="E9" s="12">
        <v>0</v>
      </c>
    </row>
    <row r="10" spans="1:6" x14ac:dyDescent="0.25">
      <c r="A10" s="7" t="s">
        <v>53</v>
      </c>
      <c r="B10" s="8">
        <v>5</v>
      </c>
      <c r="C10" s="16" t="s">
        <v>95</v>
      </c>
      <c r="D10" s="17" t="s">
        <v>95</v>
      </c>
      <c r="E10" s="12">
        <v>134039366.06999999</v>
      </c>
    </row>
    <row r="11" spans="1:6" x14ac:dyDescent="0.25">
      <c r="A11" s="7" t="s">
        <v>54</v>
      </c>
      <c r="B11" s="8">
        <v>6</v>
      </c>
      <c r="C11" s="16" t="s">
        <v>95</v>
      </c>
      <c r="D11" s="17" t="s">
        <v>95</v>
      </c>
      <c r="E11" s="12">
        <v>0</v>
      </c>
    </row>
    <row r="12" spans="1:6" x14ac:dyDescent="0.25">
      <c r="A12" s="7" t="s">
        <v>55</v>
      </c>
      <c r="B12" s="8">
        <v>7</v>
      </c>
      <c r="C12" s="16" t="s">
        <v>95</v>
      </c>
      <c r="D12" s="17" t="s">
        <v>95</v>
      </c>
      <c r="E12" s="12">
        <v>1091962177.3199999</v>
      </c>
    </row>
    <row r="13" spans="1:6" x14ac:dyDescent="0.25">
      <c r="A13" s="7" t="s">
        <v>56</v>
      </c>
      <c r="B13" s="8">
        <v>8</v>
      </c>
      <c r="C13" s="16" t="s">
        <v>95</v>
      </c>
      <c r="D13" s="17" t="s">
        <v>95</v>
      </c>
      <c r="E13" s="12">
        <v>299558473.63999999</v>
      </c>
    </row>
    <row r="14" spans="1:6" x14ac:dyDescent="0.25">
      <c r="A14" s="7" t="s">
        <v>57</v>
      </c>
      <c r="B14" s="8">
        <v>9</v>
      </c>
      <c r="C14" s="16" t="s">
        <v>95</v>
      </c>
      <c r="D14" s="17" t="s">
        <v>95</v>
      </c>
      <c r="E14" s="12">
        <v>7061094.7699999996</v>
      </c>
    </row>
    <row r="15" spans="1:6" x14ac:dyDescent="0.25">
      <c r="A15" s="7" t="s">
        <v>58</v>
      </c>
      <c r="B15" s="8">
        <v>10</v>
      </c>
      <c r="C15" s="16" t="s">
        <v>95</v>
      </c>
      <c r="D15" s="17" t="s">
        <v>95</v>
      </c>
      <c r="E15" s="12">
        <v>13165763447.24</v>
      </c>
    </row>
    <row r="16" spans="1:6" x14ac:dyDescent="0.25">
      <c r="A16" s="7" t="s">
        <v>59</v>
      </c>
      <c r="B16" s="8">
        <v>11</v>
      </c>
      <c r="C16" s="16" t="s">
        <v>95</v>
      </c>
      <c r="D16" s="17" t="s">
        <v>95</v>
      </c>
      <c r="E16" s="12">
        <v>641437238.87</v>
      </c>
    </row>
    <row r="17" spans="1:5" x14ac:dyDescent="0.25">
      <c r="A17" s="7" t="s">
        <v>60</v>
      </c>
      <c r="B17" s="8">
        <v>12</v>
      </c>
      <c r="C17" s="16" t="s">
        <v>95</v>
      </c>
      <c r="D17" s="17" t="s">
        <v>95</v>
      </c>
      <c r="E17" s="12">
        <v>556848630.13999999</v>
      </c>
    </row>
    <row r="18" spans="1:5" x14ac:dyDescent="0.25">
      <c r="A18" s="7" t="s">
        <v>61</v>
      </c>
      <c r="B18" s="8">
        <v>13</v>
      </c>
      <c r="C18" s="13">
        <f t="shared" ref="C18:C32" si="0">E18+D18</f>
        <v>68227126225.449997</v>
      </c>
      <c r="D18" s="13">
        <f>D19+D22+D23+D26+D29</f>
        <v>8858992465.6800003</v>
      </c>
      <c r="E18" s="13">
        <f>E19+E22+E23+E26+E29</f>
        <v>59368133759.769997</v>
      </c>
    </row>
    <row r="19" spans="1:5" x14ac:dyDescent="0.25">
      <c r="A19" s="7" t="s">
        <v>62</v>
      </c>
      <c r="B19" s="8">
        <v>14</v>
      </c>
      <c r="C19" s="13">
        <f t="shared" si="0"/>
        <v>6812155499.3000002</v>
      </c>
      <c r="D19" s="13">
        <f>D20+D21</f>
        <v>1635373477.8599999</v>
      </c>
      <c r="E19" s="13">
        <f>E20+E21</f>
        <v>5176782021.4400005</v>
      </c>
    </row>
    <row r="20" spans="1:5" x14ac:dyDescent="0.25">
      <c r="A20" s="7" t="s">
        <v>63</v>
      </c>
      <c r="B20" s="8">
        <v>15</v>
      </c>
      <c r="C20" s="13">
        <f t="shared" si="0"/>
        <v>182834742.34999999</v>
      </c>
      <c r="D20" s="12">
        <v>10754481</v>
      </c>
      <c r="E20" s="12">
        <v>172080261.34999999</v>
      </c>
    </row>
    <row r="21" spans="1:5" x14ac:dyDescent="0.25">
      <c r="A21" s="7" t="s">
        <v>64</v>
      </c>
      <c r="B21" s="8">
        <v>16</v>
      </c>
      <c r="C21" s="13">
        <f t="shared" si="0"/>
        <v>6629320756.9499998</v>
      </c>
      <c r="D21" s="12">
        <v>1624618996.8599999</v>
      </c>
      <c r="E21" s="12">
        <v>5004701760.0900002</v>
      </c>
    </row>
    <row r="22" spans="1:5" x14ac:dyDescent="0.25">
      <c r="A22" s="7" t="s">
        <v>65</v>
      </c>
      <c r="B22" s="8">
        <v>17</v>
      </c>
      <c r="C22" s="13">
        <f t="shared" si="0"/>
        <v>40871847657.970001</v>
      </c>
      <c r="D22" s="12">
        <v>0</v>
      </c>
      <c r="E22" s="12">
        <v>40871847657.970001</v>
      </c>
    </row>
    <row r="23" spans="1:5" x14ac:dyDescent="0.25">
      <c r="A23" s="7" t="s">
        <v>66</v>
      </c>
      <c r="B23" s="8">
        <v>18</v>
      </c>
      <c r="C23" s="13">
        <f t="shared" si="0"/>
        <v>17961617025.720001</v>
      </c>
      <c r="D23" s="13">
        <f>D24+D25</f>
        <v>7077446333.2399998</v>
      </c>
      <c r="E23" s="13">
        <f>E24+E25</f>
        <v>10884170692.48</v>
      </c>
    </row>
    <row r="24" spans="1:5" x14ac:dyDescent="0.25">
      <c r="A24" s="7" t="s">
        <v>67</v>
      </c>
      <c r="B24" s="8">
        <v>19</v>
      </c>
      <c r="C24" s="13">
        <f t="shared" si="0"/>
        <v>4507235806.2299995</v>
      </c>
      <c r="D24" s="12">
        <v>1457996433.9400001</v>
      </c>
      <c r="E24" s="12">
        <v>3049239372.29</v>
      </c>
    </row>
    <row r="25" spans="1:5" x14ac:dyDescent="0.25">
      <c r="A25" s="7" t="s">
        <v>68</v>
      </c>
      <c r="B25" s="8">
        <v>20</v>
      </c>
      <c r="C25" s="13">
        <f t="shared" si="0"/>
        <v>13454381219.49</v>
      </c>
      <c r="D25" s="12">
        <v>5619449899.3000002</v>
      </c>
      <c r="E25" s="12">
        <v>7834931320.1899996</v>
      </c>
    </row>
    <row r="26" spans="1:5" x14ac:dyDescent="0.25">
      <c r="A26" s="7" t="s">
        <v>69</v>
      </c>
      <c r="B26" s="8">
        <v>21</v>
      </c>
      <c r="C26" s="13">
        <f t="shared" si="0"/>
        <v>662713440.46000004</v>
      </c>
      <c r="D26" s="13">
        <f>D27+D28</f>
        <v>146172654.58000001</v>
      </c>
      <c r="E26" s="13">
        <f>E27+E28</f>
        <v>516540785.88</v>
      </c>
    </row>
    <row r="27" spans="1:5" x14ac:dyDescent="0.25">
      <c r="A27" s="7" t="s">
        <v>70</v>
      </c>
      <c r="B27" s="8">
        <v>22</v>
      </c>
      <c r="C27" s="13">
        <f t="shared" si="0"/>
        <v>362409377</v>
      </c>
      <c r="D27" s="12">
        <v>0</v>
      </c>
      <c r="E27" s="12">
        <v>362409377</v>
      </c>
    </row>
    <row r="28" spans="1:5" x14ac:dyDescent="0.25">
      <c r="A28" s="7" t="s">
        <v>71</v>
      </c>
      <c r="B28" s="8">
        <v>23</v>
      </c>
      <c r="C28" s="13">
        <f t="shared" si="0"/>
        <v>300304063.46000004</v>
      </c>
      <c r="D28" s="12">
        <v>146172654.58000001</v>
      </c>
      <c r="E28" s="12">
        <v>154131408.88</v>
      </c>
    </row>
    <row r="29" spans="1:5" x14ac:dyDescent="0.25">
      <c r="A29" s="7" t="s">
        <v>72</v>
      </c>
      <c r="B29" s="8">
        <v>24</v>
      </c>
      <c r="C29" s="13">
        <f t="shared" si="0"/>
        <v>1918792602</v>
      </c>
      <c r="D29" s="13">
        <f>D30+D31</f>
        <v>0</v>
      </c>
      <c r="E29" s="13">
        <f>E30+E31</f>
        <v>1918792602</v>
      </c>
    </row>
    <row r="30" spans="1:5" x14ac:dyDescent="0.25">
      <c r="A30" s="7" t="s">
        <v>73</v>
      </c>
      <c r="B30" s="8">
        <v>25</v>
      </c>
      <c r="C30" s="13">
        <f t="shared" si="0"/>
        <v>1620964734</v>
      </c>
      <c r="D30" s="12"/>
      <c r="E30" s="12">
        <v>1620964734</v>
      </c>
    </row>
    <row r="31" spans="1:5" x14ac:dyDescent="0.25">
      <c r="A31" s="7" t="s">
        <v>74</v>
      </c>
      <c r="B31" s="8">
        <v>26</v>
      </c>
      <c r="C31" s="13">
        <f t="shared" si="0"/>
        <v>297827868</v>
      </c>
      <c r="D31" s="12">
        <v>0</v>
      </c>
      <c r="E31" s="12">
        <v>297827868</v>
      </c>
    </row>
    <row r="32" spans="1:5" x14ac:dyDescent="0.25">
      <c r="A32" s="7" t="s">
        <v>75</v>
      </c>
      <c r="B32" s="8">
        <v>27</v>
      </c>
      <c r="C32" s="13">
        <f t="shared" si="0"/>
        <v>7345612132.9300003</v>
      </c>
      <c r="D32" s="12">
        <v>0</v>
      </c>
      <c r="E32" s="12">
        <v>7345612132.9300003</v>
      </c>
    </row>
    <row r="33" spans="1:5" x14ac:dyDescent="0.25">
      <c r="A33" s="7" t="s">
        <v>76</v>
      </c>
      <c r="B33" s="8">
        <v>28</v>
      </c>
      <c r="C33" s="16" t="s">
        <v>95</v>
      </c>
      <c r="D33" s="17" t="s">
        <v>95</v>
      </c>
      <c r="E33" s="13">
        <f>E34+E35+E36</f>
        <v>869780069.88</v>
      </c>
    </row>
    <row r="34" spans="1:5" x14ac:dyDescent="0.25">
      <c r="A34" s="7" t="s">
        <v>77</v>
      </c>
      <c r="B34" s="8">
        <v>29</v>
      </c>
      <c r="C34" s="16" t="s">
        <v>95</v>
      </c>
      <c r="D34" s="17" t="s">
        <v>95</v>
      </c>
      <c r="E34" s="12">
        <v>84144719</v>
      </c>
    </row>
    <row r="35" spans="1:5" x14ac:dyDescent="0.25">
      <c r="A35" s="7" t="s">
        <v>78</v>
      </c>
      <c r="B35" s="8">
        <v>30</v>
      </c>
      <c r="C35" s="16" t="s">
        <v>95</v>
      </c>
      <c r="D35" s="17" t="s">
        <v>95</v>
      </c>
      <c r="E35" s="12">
        <v>750658419.40999997</v>
      </c>
    </row>
    <row r="36" spans="1:5" x14ac:dyDescent="0.25">
      <c r="A36" s="7" t="s">
        <v>79</v>
      </c>
      <c r="B36" s="8">
        <v>31</v>
      </c>
      <c r="C36" s="16" t="s">
        <v>95</v>
      </c>
      <c r="D36" s="17" t="s">
        <v>95</v>
      </c>
      <c r="E36" s="12">
        <v>34976931.469999999</v>
      </c>
    </row>
    <row r="37" spans="1:5" x14ac:dyDescent="0.25">
      <c r="A37" s="7" t="s">
        <v>80</v>
      </c>
      <c r="B37" s="8">
        <v>32</v>
      </c>
      <c r="C37" s="16" t="s">
        <v>95</v>
      </c>
      <c r="D37" s="17" t="s">
        <v>95</v>
      </c>
      <c r="E37" s="12">
        <v>4687696046.9300003</v>
      </c>
    </row>
    <row r="38" spans="1:5" x14ac:dyDescent="0.25">
      <c r="A38" s="7" t="s">
        <v>81</v>
      </c>
      <c r="B38" s="8">
        <v>33</v>
      </c>
      <c r="C38" s="16" t="s">
        <v>95</v>
      </c>
      <c r="D38" s="17" t="s">
        <v>95</v>
      </c>
      <c r="E38" s="13">
        <f>E39+E40+E41+E43+E44+E46+E47</f>
        <v>4749068974.4699993</v>
      </c>
    </row>
    <row r="39" spans="1:5" x14ac:dyDescent="0.25">
      <c r="A39" s="7" t="s">
        <v>82</v>
      </c>
      <c r="B39" s="8">
        <v>34</v>
      </c>
      <c r="C39" s="16" t="s">
        <v>95</v>
      </c>
      <c r="D39" s="17" t="s">
        <v>95</v>
      </c>
      <c r="E39" s="12">
        <v>3960346901.3699999</v>
      </c>
    </row>
    <row r="40" spans="1:5" x14ac:dyDescent="0.25">
      <c r="A40" s="7" t="s">
        <v>83</v>
      </c>
      <c r="B40" s="8">
        <v>35</v>
      </c>
      <c r="C40" s="16" t="s">
        <v>95</v>
      </c>
      <c r="D40" s="17" t="s">
        <v>95</v>
      </c>
      <c r="E40" s="12">
        <v>414762250.17000002</v>
      </c>
    </row>
    <row r="41" spans="1:5" x14ac:dyDescent="0.25">
      <c r="A41" s="7" t="s">
        <v>84</v>
      </c>
      <c r="B41" s="8">
        <v>36</v>
      </c>
      <c r="C41" s="16" t="s">
        <v>95</v>
      </c>
      <c r="D41" s="17" t="s">
        <v>95</v>
      </c>
      <c r="E41" s="12">
        <v>0</v>
      </c>
    </row>
    <row r="42" spans="1:5" x14ac:dyDescent="0.25">
      <c r="A42" s="7" t="s">
        <v>85</v>
      </c>
      <c r="B42" s="8">
        <v>37</v>
      </c>
      <c r="C42" s="16" t="s">
        <v>95</v>
      </c>
      <c r="D42" s="17" t="s">
        <v>95</v>
      </c>
      <c r="E42" s="12">
        <v>0</v>
      </c>
    </row>
    <row r="43" spans="1:5" x14ac:dyDescent="0.25">
      <c r="A43" s="7" t="s">
        <v>86</v>
      </c>
      <c r="B43" s="8">
        <v>38</v>
      </c>
      <c r="C43" s="16" t="s">
        <v>95</v>
      </c>
      <c r="D43" s="17" t="s">
        <v>95</v>
      </c>
      <c r="E43" s="12">
        <v>117302.23</v>
      </c>
    </row>
    <row r="44" spans="1:5" x14ac:dyDescent="0.25">
      <c r="A44" s="7" t="s">
        <v>87</v>
      </c>
      <c r="B44" s="8">
        <v>39</v>
      </c>
      <c r="C44" s="16" t="s">
        <v>95</v>
      </c>
      <c r="D44" s="17" t="s">
        <v>95</v>
      </c>
      <c r="E44" s="12">
        <v>373842520.69999999</v>
      </c>
    </row>
    <row r="45" spans="1:5" x14ac:dyDescent="0.25">
      <c r="A45" s="7" t="s">
        <v>88</v>
      </c>
      <c r="B45" s="8">
        <v>40</v>
      </c>
      <c r="C45" s="16" t="s">
        <v>95</v>
      </c>
      <c r="D45" s="17" t="s">
        <v>95</v>
      </c>
      <c r="E45" s="12">
        <v>13304531.699999999</v>
      </c>
    </row>
    <row r="46" spans="1:5" x14ac:dyDescent="0.25">
      <c r="A46" s="7" t="s">
        <v>89</v>
      </c>
      <c r="B46" s="8">
        <v>41</v>
      </c>
      <c r="C46" s="16" t="s">
        <v>95</v>
      </c>
      <c r="D46" s="17" t="s">
        <v>95</v>
      </c>
      <c r="E46" s="12">
        <v>0</v>
      </c>
    </row>
    <row r="47" spans="1:5" x14ac:dyDescent="0.25">
      <c r="A47" s="7" t="s">
        <v>90</v>
      </c>
      <c r="B47" s="8">
        <v>42</v>
      </c>
      <c r="C47" s="16" t="s">
        <v>95</v>
      </c>
      <c r="D47" s="17" t="s">
        <v>95</v>
      </c>
      <c r="E47" s="12">
        <v>0</v>
      </c>
    </row>
    <row r="48" spans="1:5" x14ac:dyDescent="0.25">
      <c r="A48" s="7" t="s">
        <v>91</v>
      </c>
      <c r="B48" s="8">
        <v>43</v>
      </c>
      <c r="C48" s="16" t="s">
        <v>95</v>
      </c>
      <c r="D48" s="17" t="s">
        <v>95</v>
      </c>
      <c r="E48" s="13">
        <f>E49+E50</f>
        <v>2057257029.9299998</v>
      </c>
    </row>
    <row r="49" spans="1:5" x14ac:dyDescent="0.25">
      <c r="A49" s="7" t="s">
        <v>92</v>
      </c>
      <c r="B49" s="8">
        <v>44</v>
      </c>
      <c r="C49" s="16" t="s">
        <v>95</v>
      </c>
      <c r="D49" s="17" t="s">
        <v>95</v>
      </c>
      <c r="E49" s="12">
        <v>645522560.90999997</v>
      </c>
    </row>
    <row r="50" spans="1:5" x14ac:dyDescent="0.25">
      <c r="A50" s="7" t="s">
        <v>93</v>
      </c>
      <c r="B50" s="8">
        <v>45</v>
      </c>
      <c r="C50" s="16" t="s">
        <v>95</v>
      </c>
      <c r="D50" s="17" t="s">
        <v>95</v>
      </c>
      <c r="E50" s="12">
        <v>1411734469.02</v>
      </c>
    </row>
    <row r="51" spans="1:5" x14ac:dyDescent="0.25">
      <c r="A51" s="7" t="s">
        <v>94</v>
      </c>
      <c r="B51" s="8">
        <v>46</v>
      </c>
      <c r="C51" s="18" t="s">
        <v>95</v>
      </c>
      <c r="D51" s="19" t="s">
        <v>95</v>
      </c>
      <c r="E51" s="12">
        <v>1411734469.02</v>
      </c>
    </row>
  </sheetData>
  <phoneticPr fontId="0" type="noConversion"/>
  <pageMargins left="0.78740157480314998" right="0.55118110236220497" top="0.90551181102362199" bottom="0.90551181102362199" header="0.511811023622047" footer="0.511811023622047"/>
  <pageSetup paperSize="9" scale="90" pageOrder="overThenDown" orientation="portrait" r:id="rId1"/>
  <headerFooter alignWithMargins="0">
    <oddHeader>&amp;CPOJ (ČNB) 10-04</oddHeader>
    <oddFooter>&amp;LROPOS10 - &amp;F&amp;Cčást &lt; &amp;A &gt;&amp;R&amp;Rstrana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ZAM\mondracek</dc:creator>
  <cp:lastModifiedBy>Nováček Pavel</cp:lastModifiedBy>
  <cp:lastPrinted>2019-05-15T10:55:32Z</cp:lastPrinted>
  <dcterms:created xsi:type="dcterms:W3CDTF">2019-03-06T17:34:08Z</dcterms:created>
  <dcterms:modified xsi:type="dcterms:W3CDTF">2019-05-17T12:51:53Z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atP">
    <vt:lpwstr>#,##0</vt:lpwstr>
  </property>
  <property fmtid="{D5CDD505-2E9C-101B-9397-08002B2CF9AE}" pid="3" name="formatZ">
    <vt:lpwstr>#,##0,</vt:lpwstr>
  </property>
  <property fmtid="{D5CDD505-2E9C-101B-9397-08002B2CF9AE}" pid="4" name="popisP">
    <vt:lpwstr>v Kč</vt:lpwstr>
  </property>
  <property fmtid="{D5CDD505-2E9C-101B-9397-08002B2CF9AE}" pid="5" name="popisZ">
    <vt:lpwstr>v tisících Kč</vt:lpwstr>
  </property>
  <property fmtid="{D5CDD505-2E9C-101B-9397-08002B2CF9AE}" pid="6" name="metodika">
    <vt:lpwstr>190301</vt:lpwstr>
  </property>
  <property fmtid="{D5CDD505-2E9C-101B-9397-08002B2CF9AE}" pid="7" name="mapovaciSouhlasi">
    <vt:bool>false</vt:bool>
  </property>
  <property fmtid="{D5CDD505-2E9C-101B-9397-08002B2CF9AE}" pid="8" name="hlava_col">
    <vt:i4>3</vt:i4>
  </property>
  <property fmtid="{D5CDD505-2E9C-101B-9397-08002B2CF9AE}" pid="9" name="c_vykazu">
    <vt:i4>0</vt:i4>
  </property>
  <property fmtid="{D5CDD505-2E9C-101B-9397-08002B2CF9AE}" pid="10" name="vykaz">
    <vt:lpwstr>ROPOS10</vt:lpwstr>
  </property>
  <property fmtid="{D5CDD505-2E9C-101B-9397-08002B2CF9AE}" pid="11" name="ostra_metodika">
    <vt:bool>true</vt:bool>
  </property>
  <property fmtid="{D5CDD505-2E9C-101B-9397-08002B2CF9AE}" pid="12" name="Author">
    <vt:lpwstr>BSC - FPA</vt:lpwstr>
  </property>
  <property fmtid="{D5CDD505-2E9C-101B-9397-08002B2CF9AE}" pid="13" name="Created">
    <vt:filetime>2019-03-06T17:34:08Z</vt:filetime>
  </property>
  <property fmtid="{D5CDD505-2E9C-101B-9397-08002B2CF9AE}" pid="14" name="MethodicsFullName">
    <vt:lpwstr>POJ20190301.01</vt:lpwstr>
  </property>
  <property fmtid="{D5CDD505-2E9C-101B-9397-08002B2CF9AE}" pid="15" name="Version">
    <vt:lpwstr>1.0</vt:lpwstr>
  </property>
  <property fmtid="{D5CDD505-2E9C-101B-9397-08002B2CF9AE}" pid="16" name="Generator">
    <vt:lpwstr>NPOI</vt:lpwstr>
  </property>
  <property fmtid="{D5CDD505-2E9C-101B-9397-08002B2CF9AE}" pid="17" name="Generator Version">
    <vt:lpwstr>2.3.0</vt:lpwstr>
  </property>
</Properties>
</file>